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mc:AlternateContent xmlns:mc="http://schemas.openxmlformats.org/markup-compatibility/2006">
    <mc:Choice Requires="x15">
      <x15ac:absPath xmlns:x15ac="http://schemas.microsoft.com/office/spreadsheetml/2010/11/ac" url="C:\Users\Vrtić\AppData\Local\Temp\Rar$DIa18312.30125.rartemp\"/>
    </mc:Choice>
  </mc:AlternateContent>
  <xr:revisionPtr revIDLastSave="0" documentId="13_ncr:1_{8DE81B8A-F0EE-473D-9C9B-425FDDB6812D}"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8" i="9" l="1"/>
  <c r="J1478" i="9"/>
  <c r="F348" i="9"/>
  <c r="F347" i="9"/>
  <c r="F346" i="9"/>
  <c r="F345" i="9" s="1"/>
  <c r="F344" i="9"/>
  <c r="F343" i="9"/>
  <c r="F342" i="9"/>
  <c r="M341" i="9"/>
  <c r="L341" i="9"/>
  <c r="E341" i="9"/>
  <c r="H340" i="9"/>
  <c r="G340" i="9"/>
  <c r="F340" i="9"/>
  <c r="F339" i="9"/>
  <c r="F338" i="9"/>
  <c r="F337" i="9"/>
  <c r="F336" i="9"/>
  <c r="H335" i="9"/>
  <c r="G335" i="9"/>
  <c r="F335" i="9"/>
  <c r="F334" i="9"/>
  <c r="H333" i="9"/>
  <c r="G333" i="9"/>
  <c r="E333" i="9" s="1"/>
  <c r="B333" i="9" s="1"/>
  <c r="F333" i="9"/>
  <c r="H332" i="9"/>
  <c r="G332" i="9"/>
  <c r="F332" i="9"/>
  <c r="H331" i="9"/>
  <c r="G331" i="9"/>
  <c r="F331" i="9"/>
  <c r="E331" i="9"/>
  <c r="B331" i="9" s="1"/>
  <c r="H330" i="9"/>
  <c r="G330" i="9"/>
  <c r="F330" i="9"/>
  <c r="E330" i="9"/>
  <c r="B330" i="9" s="1"/>
  <c r="H329" i="9"/>
  <c r="G329" i="9"/>
  <c r="F329" i="9"/>
  <c r="H328" i="9"/>
  <c r="E328" i="9" s="1"/>
  <c r="B328" i="9" s="1"/>
  <c r="G328" i="9"/>
  <c r="F328" i="9"/>
  <c r="H327" i="9"/>
  <c r="G327" i="9"/>
  <c r="F327" i="9"/>
  <c r="H326" i="9"/>
  <c r="G326" i="9"/>
  <c r="E326" i="9" s="1"/>
  <c r="B326" i="9" s="1"/>
  <c r="F326" i="9"/>
  <c r="H325" i="9"/>
  <c r="G325" i="9"/>
  <c r="E325" i="9" s="1"/>
  <c r="B325" i="9" s="1"/>
  <c r="F325" i="9"/>
  <c r="H324" i="9"/>
  <c r="G324" i="9"/>
  <c r="F324" i="9"/>
  <c r="H323" i="9"/>
  <c r="G323" i="9"/>
  <c r="F323" i="9"/>
  <c r="E323" i="9"/>
  <c r="B323" i="9" s="1"/>
  <c r="H322" i="9"/>
  <c r="E322" i="9" s="1"/>
  <c r="G322" i="9"/>
  <c r="F322" i="9"/>
  <c r="H321" i="9"/>
  <c r="G321" i="9"/>
  <c r="E321" i="9" s="1"/>
  <c r="B321" i="9" s="1"/>
  <c r="F321" i="9"/>
  <c r="H320" i="9"/>
  <c r="G320" i="9"/>
  <c r="E320" i="9" s="1"/>
  <c r="B320" i="9" s="1"/>
  <c r="F320" i="9"/>
  <c r="H319" i="9"/>
  <c r="G319" i="9"/>
  <c r="F319" i="9"/>
  <c r="E319" i="9"/>
  <c r="B319" i="9" s="1"/>
  <c r="H318" i="9"/>
  <c r="G318" i="9"/>
  <c r="F318" i="9"/>
  <c r="E318" i="9"/>
  <c r="B318" i="9" s="1"/>
  <c r="H317" i="9"/>
  <c r="G317" i="9"/>
  <c r="E317" i="9" s="1"/>
  <c r="B317" i="9" s="1"/>
  <c r="F317" i="9"/>
  <c r="H316" i="9"/>
  <c r="F316" i="9"/>
  <c r="F315" i="9"/>
  <c r="F314" i="9"/>
  <c r="H313" i="9"/>
  <c r="G313" i="9"/>
  <c r="E313" i="9" s="1"/>
  <c r="B313" i="9" s="1"/>
  <c r="F313" i="9"/>
  <c r="H312" i="9"/>
  <c r="G312" i="9"/>
  <c r="F312" i="9"/>
  <c r="H311" i="9"/>
  <c r="G311" i="9"/>
  <c r="E311" i="9" s="1"/>
  <c r="B311" i="9" s="1"/>
  <c r="F311" i="9"/>
  <c r="F310" i="9"/>
  <c r="F309" i="9"/>
  <c r="F308" i="9"/>
  <c r="H307" i="9"/>
  <c r="G307" i="9"/>
  <c r="F307" i="9"/>
  <c r="F306" i="9"/>
  <c r="H305" i="9"/>
  <c r="G305" i="9"/>
  <c r="F305" i="9"/>
  <c r="E305" i="9"/>
  <c r="B305" i="9" s="1"/>
  <c r="H304" i="9"/>
  <c r="G304" i="9"/>
  <c r="F304" i="9"/>
  <c r="E304" i="9"/>
  <c r="B304" i="9" s="1"/>
  <c r="H303" i="9"/>
  <c r="G303" i="9"/>
  <c r="F303" i="9"/>
  <c r="F302" i="9"/>
  <c r="F301" i="9"/>
  <c r="F300" i="9"/>
  <c r="F299" i="9"/>
  <c r="F297" i="9"/>
  <c r="L296" i="9"/>
  <c r="F296" i="9" s="1"/>
  <c r="H296" i="9"/>
  <c r="F295" i="9"/>
  <c r="I294" i="9"/>
  <c r="E294" i="9" s="1"/>
  <c r="H294" i="9"/>
  <c r="F294" i="9"/>
  <c r="E293" i="9"/>
  <c r="M292" i="9"/>
  <c r="L292" i="9"/>
  <c r="F292" i="9" s="1"/>
  <c r="B292" i="9" s="1"/>
  <c r="E292" i="9"/>
  <c r="M291" i="9"/>
  <c r="L291" i="9"/>
  <c r="E291" i="9"/>
  <c r="M290" i="9"/>
  <c r="F290" i="9" s="1"/>
  <c r="L290" i="9"/>
  <c r="E290" i="9"/>
  <c r="M289" i="9"/>
  <c r="L289" i="9"/>
  <c r="F289" i="9"/>
  <c r="E289" i="9"/>
  <c r="M288" i="9"/>
  <c r="L288" i="9"/>
  <c r="F288" i="9" s="1"/>
  <c r="B288" i="9" s="1"/>
  <c r="E288" i="9"/>
  <c r="M287" i="9"/>
  <c r="L287" i="9"/>
  <c r="F287" i="9" s="1"/>
  <c r="E287" i="9"/>
  <c r="B287" i="9"/>
  <c r="M286" i="9"/>
  <c r="F286" i="9" s="1"/>
  <c r="L286" i="9"/>
  <c r="E286" i="9"/>
  <c r="B286" i="9" s="1"/>
  <c r="M285" i="9"/>
  <c r="L285" i="9"/>
  <c r="F285" i="9"/>
  <c r="E285" i="9"/>
  <c r="B285" i="9" s="1"/>
  <c r="M284" i="9"/>
  <c r="L284" i="9"/>
  <c r="F284" i="9" s="1"/>
  <c r="B284" i="9" s="1"/>
  <c r="E284" i="9"/>
  <c r="M283" i="9"/>
  <c r="L283" i="9"/>
  <c r="F283" i="9" s="1"/>
  <c r="B283" i="9" s="1"/>
  <c r="E283" i="9"/>
  <c r="M282" i="9"/>
  <c r="F282" i="9" s="1"/>
  <c r="L282" i="9"/>
  <c r="E282" i="9"/>
  <c r="M281" i="9"/>
  <c r="L281" i="9"/>
  <c r="F281" i="9"/>
  <c r="E281" i="9"/>
  <c r="M280" i="9"/>
  <c r="L280" i="9"/>
  <c r="F280" i="9" s="1"/>
  <c r="E280" i="9"/>
  <c r="B280" i="9" s="1"/>
  <c r="M279" i="9"/>
  <c r="L279" i="9"/>
  <c r="F279" i="9" s="1"/>
  <c r="E279" i="9"/>
  <c r="B279" i="9"/>
  <c r="M278" i="9"/>
  <c r="L278" i="9"/>
  <c r="F278" i="9" s="1"/>
  <c r="E278" i="9"/>
  <c r="B278" i="9" s="1"/>
  <c r="M277" i="9"/>
  <c r="L277" i="9"/>
  <c r="F277" i="9"/>
  <c r="B277" i="9" s="1"/>
  <c r="E277" i="9"/>
  <c r="M276" i="9"/>
  <c r="L276" i="9"/>
  <c r="F276" i="9" s="1"/>
  <c r="E276" i="9"/>
  <c r="B276" i="9" s="1"/>
  <c r="M275" i="9"/>
  <c r="F275" i="9" s="1"/>
  <c r="B275" i="9" s="1"/>
  <c r="L275" i="9"/>
  <c r="E275" i="9"/>
  <c r="M274" i="9"/>
  <c r="L274" i="9"/>
  <c r="F274" i="9" s="1"/>
  <c r="E274" i="9"/>
  <c r="M273" i="9"/>
  <c r="L273" i="9"/>
  <c r="F273" i="9"/>
  <c r="B273" i="9" s="1"/>
  <c r="E273" i="9"/>
  <c r="M272" i="9"/>
  <c r="L272" i="9"/>
  <c r="F272" i="9" s="1"/>
  <c r="E272" i="9"/>
  <c r="M271" i="9"/>
  <c r="F271" i="9" s="1"/>
  <c r="L271" i="9"/>
  <c r="E271" i="9"/>
  <c r="B271" i="9"/>
  <c r="M270" i="9"/>
  <c r="L270" i="9"/>
  <c r="F270" i="9" s="1"/>
  <c r="E270" i="9"/>
  <c r="B270" i="9" s="1"/>
  <c r="M269" i="9"/>
  <c r="L269" i="9"/>
  <c r="F269" i="9"/>
  <c r="B269" i="9" s="1"/>
  <c r="E269" i="9"/>
  <c r="M268" i="9"/>
  <c r="L268" i="9"/>
  <c r="F268" i="9" s="1"/>
  <c r="E268" i="9"/>
  <c r="B268" i="9" s="1"/>
  <c r="M267" i="9"/>
  <c r="F267" i="9" s="1"/>
  <c r="B267" i="9" s="1"/>
  <c r="L267" i="9"/>
  <c r="E267" i="9"/>
  <c r="M266" i="9"/>
  <c r="L266" i="9"/>
  <c r="F266" i="9" s="1"/>
  <c r="E266" i="9"/>
  <c r="M265" i="9"/>
  <c r="L265" i="9"/>
  <c r="F265" i="9"/>
  <c r="B265" i="9" s="1"/>
  <c r="E265" i="9"/>
  <c r="M264" i="9"/>
  <c r="L264" i="9"/>
  <c r="F264" i="9" s="1"/>
  <c r="E264" i="9"/>
  <c r="M263" i="9"/>
  <c r="F263" i="9" s="1"/>
  <c r="L263" i="9"/>
  <c r="E263" i="9"/>
  <c r="B263" i="9"/>
  <c r="M262" i="9"/>
  <c r="L262" i="9"/>
  <c r="F262" i="9" s="1"/>
  <c r="E262" i="9"/>
  <c r="B262" i="9" s="1"/>
  <c r="M261" i="9"/>
  <c r="L261" i="9"/>
  <c r="F261" i="9"/>
  <c r="B261" i="9" s="1"/>
  <c r="E261" i="9"/>
  <c r="M260" i="9"/>
  <c r="L260" i="9"/>
  <c r="F260" i="9" s="1"/>
  <c r="E260" i="9"/>
  <c r="B260" i="9" s="1"/>
  <c r="M259" i="9"/>
  <c r="F259" i="9" s="1"/>
  <c r="B259" i="9" s="1"/>
  <c r="L259" i="9"/>
  <c r="E259" i="9"/>
  <c r="M258" i="9"/>
  <c r="L258" i="9"/>
  <c r="F258" i="9" s="1"/>
  <c r="E258" i="9"/>
  <c r="M257" i="9"/>
  <c r="L257" i="9"/>
  <c r="F257" i="9"/>
  <c r="B257" i="9" s="1"/>
  <c r="E257" i="9"/>
  <c r="M256" i="9"/>
  <c r="L256" i="9"/>
  <c r="F256" i="9" s="1"/>
  <c r="E256" i="9"/>
  <c r="B256" i="9" s="1"/>
  <c r="M255" i="9"/>
  <c r="F255" i="9" s="1"/>
  <c r="L255" i="9"/>
  <c r="E255" i="9"/>
  <c r="B255" i="9"/>
  <c r="M254" i="9"/>
  <c r="L254" i="9"/>
  <c r="F254" i="9" s="1"/>
  <c r="E254" i="9"/>
  <c r="B254" i="9" s="1"/>
  <c r="M253" i="9"/>
  <c r="L253" i="9"/>
  <c r="F253" i="9"/>
  <c r="B253" i="9" s="1"/>
  <c r="E253" i="9"/>
  <c r="M252" i="9"/>
  <c r="L252" i="9"/>
  <c r="F252" i="9" s="1"/>
  <c r="E252" i="9"/>
  <c r="B252" i="9" s="1"/>
  <c r="M251" i="9"/>
  <c r="F251" i="9" s="1"/>
  <c r="B251" i="9" s="1"/>
  <c r="L251" i="9"/>
  <c r="E251" i="9"/>
  <c r="M250" i="9"/>
  <c r="L250" i="9"/>
  <c r="F250" i="9" s="1"/>
  <c r="E250" i="9"/>
  <c r="M249" i="9"/>
  <c r="L249" i="9"/>
  <c r="F249" i="9"/>
  <c r="B249" i="9" s="1"/>
  <c r="E249" i="9"/>
  <c r="M248" i="9"/>
  <c r="L248" i="9"/>
  <c r="F248" i="9" s="1"/>
  <c r="E248" i="9"/>
  <c r="B248" i="9" s="1"/>
  <c r="M247" i="9"/>
  <c r="F247" i="9" s="1"/>
  <c r="L247" i="9"/>
  <c r="E247" i="9"/>
  <c r="B247" i="9"/>
  <c r="M246" i="9"/>
  <c r="L246" i="9"/>
  <c r="F246" i="9" s="1"/>
  <c r="E246" i="9"/>
  <c r="B246" i="9" s="1"/>
  <c r="M245" i="9"/>
  <c r="L245" i="9"/>
  <c r="F245" i="9"/>
  <c r="B245" i="9" s="1"/>
  <c r="E245" i="9"/>
  <c r="M244" i="9"/>
  <c r="L244" i="9"/>
  <c r="E244" i="9"/>
  <c r="M243" i="9"/>
  <c r="F243" i="9" s="1"/>
  <c r="B243" i="9" s="1"/>
  <c r="L243" i="9"/>
  <c r="E243" i="9"/>
  <c r="M242" i="9"/>
  <c r="L242" i="9"/>
  <c r="E242" i="9"/>
  <c r="M241" i="9"/>
  <c r="L241" i="9"/>
  <c r="F241" i="9"/>
  <c r="B241" i="9" s="1"/>
  <c r="E241" i="9"/>
  <c r="M240" i="9"/>
  <c r="L240" i="9"/>
  <c r="F240" i="9" s="1"/>
  <c r="E240" i="9"/>
  <c r="M239" i="9"/>
  <c r="F239" i="9" s="1"/>
  <c r="L239" i="9"/>
  <c r="E239" i="9"/>
  <c r="B239" i="9"/>
  <c r="M238" i="9"/>
  <c r="L238" i="9"/>
  <c r="E238" i="9"/>
  <c r="M237" i="9"/>
  <c r="F237" i="9" s="1"/>
  <c r="B237" i="9" s="1"/>
  <c r="L237" i="9"/>
  <c r="E237" i="9"/>
  <c r="M236" i="9"/>
  <c r="L236" i="9"/>
  <c r="E236" i="9"/>
  <c r="M235" i="9"/>
  <c r="F235" i="9" s="1"/>
  <c r="B235" i="9" s="1"/>
  <c r="L235" i="9"/>
  <c r="E235" i="9"/>
  <c r="M234" i="9"/>
  <c r="L234" i="9"/>
  <c r="F234" i="9"/>
  <c r="E234" i="9"/>
  <c r="B234" i="9" s="1"/>
  <c r="M233" i="9"/>
  <c r="L233" i="9"/>
  <c r="F233" i="9"/>
  <c r="B233" i="9" s="1"/>
  <c r="E233" i="9"/>
  <c r="M232" i="9"/>
  <c r="L232" i="9"/>
  <c r="F232" i="9" s="1"/>
  <c r="B232" i="9" s="1"/>
  <c r="E232" i="9"/>
  <c r="M231" i="9"/>
  <c r="F231" i="9" s="1"/>
  <c r="B231" i="9" s="1"/>
  <c r="L231" i="9"/>
  <c r="E231" i="9"/>
  <c r="M230" i="9"/>
  <c r="L230" i="9"/>
  <c r="F230" i="9"/>
  <c r="E230" i="9"/>
  <c r="B230" i="9" s="1"/>
  <c r="M229" i="9"/>
  <c r="L229" i="9"/>
  <c r="F229" i="9"/>
  <c r="B229" i="9" s="1"/>
  <c r="E229" i="9"/>
  <c r="E228" i="9"/>
  <c r="F227" i="9"/>
  <c r="F226" i="9"/>
  <c r="F225" i="9"/>
  <c r="F224" i="9"/>
  <c r="G223" i="9"/>
  <c r="E223" i="9" s="1"/>
  <c r="B223" i="9" s="1"/>
  <c r="F223" i="9"/>
  <c r="F222" i="9"/>
  <c r="F221" i="9"/>
  <c r="F220" i="9"/>
  <c r="F219" i="9"/>
  <c r="F218" i="9"/>
  <c r="F217" i="9"/>
  <c r="F216" i="9"/>
  <c r="F215" i="9"/>
  <c r="F214" i="9"/>
  <c r="F213" i="9"/>
  <c r="F212" i="9"/>
  <c r="G211" i="9"/>
  <c r="E211" i="9" s="1"/>
  <c r="B211" i="9" s="1"/>
  <c r="F211" i="9"/>
  <c r="F210" i="9"/>
  <c r="F209" i="9"/>
  <c r="F208" i="9"/>
  <c r="F206" i="9"/>
  <c r="F205" i="9"/>
  <c r="F204" i="9"/>
  <c r="F203" i="9"/>
  <c r="F202" i="9"/>
  <c r="F201" i="9"/>
  <c r="F200" i="9"/>
  <c r="F199" i="9"/>
  <c r="F198" i="9"/>
  <c r="G197" i="9"/>
  <c r="E197" i="9" s="1"/>
  <c r="B197" i="9" s="1"/>
  <c r="F197" i="9"/>
  <c r="F196" i="9"/>
  <c r="G195" i="9"/>
  <c r="E195" i="9" s="1"/>
  <c r="B195" i="9" s="1"/>
  <c r="F195" i="9"/>
  <c r="F194" i="9"/>
  <c r="F193" i="9"/>
  <c r="F192" i="9"/>
  <c r="F191" i="9"/>
  <c r="F190" i="9"/>
  <c r="G189" i="9"/>
  <c r="E189" i="9" s="1"/>
  <c r="B189" i="9" s="1"/>
  <c r="F189" i="9"/>
  <c r="F188" i="9"/>
  <c r="G187" i="9"/>
  <c r="E187" i="9" s="1"/>
  <c r="F187" i="9"/>
  <c r="F186" i="9"/>
  <c r="F185" i="9"/>
  <c r="F184" i="9"/>
  <c r="F183" i="9"/>
  <c r="F182" i="9"/>
  <c r="G181" i="9"/>
  <c r="E181" i="9" s="1"/>
  <c r="B181" i="9" s="1"/>
  <c r="F181" i="9"/>
  <c r="F180" i="9"/>
  <c r="F179" i="9"/>
  <c r="F178" i="9"/>
  <c r="F177" i="9"/>
  <c r="F176" i="9"/>
  <c r="F175" i="9"/>
  <c r="F174" i="9"/>
  <c r="H173" i="9"/>
  <c r="G173" i="9"/>
  <c r="F173" i="9"/>
  <c r="E173" i="9"/>
  <c r="B173" i="9" s="1"/>
  <c r="H172" i="9"/>
  <c r="G172" i="9"/>
  <c r="E172" i="9" s="1"/>
  <c r="F172" i="9"/>
  <c r="H171" i="9"/>
  <c r="G171" i="9"/>
  <c r="F171" i="9"/>
  <c r="H170" i="9"/>
  <c r="E170" i="9" s="1"/>
  <c r="B170" i="9" s="1"/>
  <c r="G170" i="9"/>
  <c r="F170" i="9"/>
  <c r="H169" i="9"/>
  <c r="G169" i="9"/>
  <c r="F169" i="9"/>
  <c r="E169" i="9"/>
  <c r="B169" i="9" s="1"/>
  <c r="H168" i="9"/>
  <c r="G168" i="9"/>
  <c r="E168" i="9" s="1"/>
  <c r="F168" i="9"/>
  <c r="H167" i="9"/>
  <c r="G167" i="9"/>
  <c r="E167" i="9" s="1"/>
  <c r="B167" i="9" s="1"/>
  <c r="F167" i="9"/>
  <c r="H166" i="9"/>
  <c r="E166" i="9" s="1"/>
  <c r="G166" i="9"/>
  <c r="F166" i="9"/>
  <c r="B166" i="9"/>
  <c r="H165" i="9"/>
  <c r="G165" i="9"/>
  <c r="F165" i="9"/>
  <c r="E165" i="9"/>
  <c r="B165" i="9" s="1"/>
  <c r="H164" i="9"/>
  <c r="G164" i="9"/>
  <c r="E164" i="9" s="1"/>
  <c r="F164" i="9"/>
  <c r="H163" i="9"/>
  <c r="G163" i="9"/>
  <c r="F163" i="9"/>
  <c r="H162" i="9"/>
  <c r="E162" i="9" s="1"/>
  <c r="B162" i="9" s="1"/>
  <c r="G162" i="9"/>
  <c r="F162" i="9"/>
  <c r="H161" i="9"/>
  <c r="G161" i="9"/>
  <c r="F161" i="9"/>
  <c r="E161" i="9"/>
  <c r="B161" i="9" s="1"/>
  <c r="H160" i="9"/>
  <c r="G160" i="9"/>
  <c r="E160" i="9" s="1"/>
  <c r="F160" i="9"/>
  <c r="H159" i="9"/>
  <c r="G159" i="9"/>
  <c r="E159" i="9" s="1"/>
  <c r="B159" i="9" s="1"/>
  <c r="F159" i="9"/>
  <c r="H158" i="9"/>
  <c r="E158" i="9" s="1"/>
  <c r="G158" i="9"/>
  <c r="F158" i="9"/>
  <c r="B158" i="9"/>
  <c r="H157" i="9"/>
  <c r="G157" i="9"/>
  <c r="F157" i="9"/>
  <c r="E157" i="9"/>
  <c r="B157" i="9" s="1"/>
  <c r="G156" i="9"/>
  <c r="E156" i="9" s="1"/>
  <c r="B156" i="9" s="1"/>
  <c r="F156" i="9"/>
  <c r="H155" i="9"/>
  <c r="G155" i="9"/>
  <c r="E155" i="9" s="1"/>
  <c r="B155" i="9" s="1"/>
  <c r="F155" i="9"/>
  <c r="H154" i="9"/>
  <c r="E154" i="9" s="1"/>
  <c r="B154" i="9" s="1"/>
  <c r="G154" i="9"/>
  <c r="F154" i="9"/>
  <c r="H153" i="9"/>
  <c r="G153" i="9"/>
  <c r="F153" i="9"/>
  <c r="E153" i="9"/>
  <c r="B153" i="9" s="1"/>
  <c r="H152" i="9"/>
  <c r="G152" i="9"/>
  <c r="E152" i="9" s="1"/>
  <c r="B152" i="9" s="1"/>
  <c r="F152" i="9"/>
  <c r="H151" i="9"/>
  <c r="G151" i="9"/>
  <c r="E151" i="9" s="1"/>
  <c r="B151" i="9" s="1"/>
  <c r="F151" i="9"/>
  <c r="H150" i="9"/>
  <c r="E150" i="9" s="1"/>
  <c r="B150" i="9" s="1"/>
  <c r="G150" i="9"/>
  <c r="F150" i="9"/>
  <c r="H149" i="9"/>
  <c r="G149" i="9"/>
  <c r="F149" i="9"/>
  <c r="E149" i="9"/>
  <c r="B149" i="9" s="1"/>
  <c r="H148" i="9"/>
  <c r="G148" i="9"/>
  <c r="E148" i="9" s="1"/>
  <c r="B148" i="9" s="1"/>
  <c r="F148" i="9"/>
  <c r="H147" i="9"/>
  <c r="G147" i="9"/>
  <c r="E147" i="9" s="1"/>
  <c r="B147" i="9" s="1"/>
  <c r="F147" i="9"/>
  <c r="H146" i="9"/>
  <c r="E146" i="9" s="1"/>
  <c r="B146" i="9" s="1"/>
  <c r="G146" i="9"/>
  <c r="F146" i="9"/>
  <c r="H145" i="9"/>
  <c r="G145" i="9"/>
  <c r="F145" i="9"/>
  <c r="E145" i="9"/>
  <c r="B145" i="9" s="1"/>
  <c r="H144" i="9"/>
  <c r="G144" i="9"/>
  <c r="E144" i="9" s="1"/>
  <c r="B144" i="9" s="1"/>
  <c r="F144" i="9"/>
  <c r="H143" i="9"/>
  <c r="G143" i="9"/>
  <c r="E143" i="9" s="1"/>
  <c r="B143" i="9" s="1"/>
  <c r="F143" i="9"/>
  <c r="H142" i="9"/>
  <c r="E142" i="9" s="1"/>
  <c r="B142" i="9" s="1"/>
  <c r="G142" i="9"/>
  <c r="F142" i="9"/>
  <c r="H141" i="9"/>
  <c r="G141" i="9"/>
  <c r="F141" i="9"/>
  <c r="E141" i="9"/>
  <c r="B141" i="9" s="1"/>
  <c r="H140" i="9"/>
  <c r="G140" i="9"/>
  <c r="E140" i="9" s="1"/>
  <c r="B140" i="9" s="1"/>
  <c r="F140" i="9"/>
  <c r="H139" i="9"/>
  <c r="G139" i="9"/>
  <c r="E139" i="9" s="1"/>
  <c r="B139" i="9" s="1"/>
  <c r="F139" i="9"/>
  <c r="H138" i="9"/>
  <c r="E138" i="9" s="1"/>
  <c r="B138" i="9" s="1"/>
  <c r="G138" i="9"/>
  <c r="F138" i="9"/>
  <c r="H137" i="9"/>
  <c r="G137" i="9"/>
  <c r="F137" i="9"/>
  <c r="E137" i="9"/>
  <c r="B137" i="9" s="1"/>
  <c r="H136" i="9"/>
  <c r="G136" i="9"/>
  <c r="E136" i="9" s="1"/>
  <c r="B136" i="9" s="1"/>
  <c r="F136" i="9"/>
  <c r="H135" i="9"/>
  <c r="G135" i="9"/>
  <c r="E135" i="9" s="1"/>
  <c r="B135" i="9" s="1"/>
  <c r="F135" i="9"/>
  <c r="H134" i="9"/>
  <c r="E134" i="9" s="1"/>
  <c r="B134" i="9" s="1"/>
  <c r="G134" i="9"/>
  <c r="F134" i="9"/>
  <c r="H133" i="9"/>
  <c r="G133" i="9"/>
  <c r="F133" i="9"/>
  <c r="E133" i="9"/>
  <c r="B133" i="9" s="1"/>
  <c r="H132" i="9"/>
  <c r="G132" i="9"/>
  <c r="E132" i="9" s="1"/>
  <c r="B132" i="9" s="1"/>
  <c r="F132" i="9"/>
  <c r="H131" i="9"/>
  <c r="G131" i="9"/>
  <c r="E131" i="9" s="1"/>
  <c r="B131" i="9" s="1"/>
  <c r="F131" i="9"/>
  <c r="H130" i="9"/>
  <c r="E130" i="9" s="1"/>
  <c r="B130" i="9" s="1"/>
  <c r="G130" i="9"/>
  <c r="F130" i="9"/>
  <c r="H129" i="9"/>
  <c r="G129" i="9"/>
  <c r="F129" i="9"/>
  <c r="E129" i="9"/>
  <c r="B129" i="9" s="1"/>
  <c r="H128" i="9"/>
  <c r="G128" i="9"/>
  <c r="E128" i="9" s="1"/>
  <c r="B128" i="9" s="1"/>
  <c r="F128" i="9"/>
  <c r="H127" i="9"/>
  <c r="G127" i="9"/>
  <c r="E127" i="9" s="1"/>
  <c r="B127" i="9" s="1"/>
  <c r="F127" i="9"/>
  <c r="H126" i="9"/>
  <c r="E126" i="9" s="1"/>
  <c r="B126" i="9" s="1"/>
  <c r="G126" i="9"/>
  <c r="F126" i="9"/>
  <c r="H125" i="9"/>
  <c r="G125" i="9"/>
  <c r="F125" i="9"/>
  <c r="E125" i="9"/>
  <c r="B125" i="9" s="1"/>
  <c r="H124" i="9"/>
  <c r="G124" i="9"/>
  <c r="E124" i="9" s="1"/>
  <c r="B124" i="9" s="1"/>
  <c r="F124" i="9"/>
  <c r="H123" i="9"/>
  <c r="G123" i="9"/>
  <c r="E123" i="9" s="1"/>
  <c r="B123" i="9" s="1"/>
  <c r="F123" i="9"/>
  <c r="H122" i="9"/>
  <c r="E122" i="9" s="1"/>
  <c r="B122" i="9" s="1"/>
  <c r="G122" i="9"/>
  <c r="F122" i="9"/>
  <c r="H121" i="9"/>
  <c r="G121" i="9"/>
  <c r="F121" i="9"/>
  <c r="E121" i="9"/>
  <c r="B121" i="9" s="1"/>
  <c r="H120" i="9"/>
  <c r="G120" i="9"/>
  <c r="E120" i="9" s="1"/>
  <c r="B120" i="9" s="1"/>
  <c r="F120" i="9"/>
  <c r="H119" i="9"/>
  <c r="G119" i="9"/>
  <c r="E119" i="9" s="1"/>
  <c r="B119" i="9" s="1"/>
  <c r="F119" i="9"/>
  <c r="H118" i="9"/>
  <c r="E118" i="9" s="1"/>
  <c r="B118" i="9" s="1"/>
  <c r="G118" i="9"/>
  <c r="F118" i="9"/>
  <c r="H117" i="9"/>
  <c r="G117" i="9"/>
  <c r="F117" i="9"/>
  <c r="E117" i="9"/>
  <c r="B117" i="9" s="1"/>
  <c r="H116" i="9"/>
  <c r="G116" i="9"/>
  <c r="E116" i="9" s="1"/>
  <c r="B116" i="9" s="1"/>
  <c r="F116" i="9"/>
  <c r="H115" i="9"/>
  <c r="G115" i="9"/>
  <c r="E115" i="9" s="1"/>
  <c r="B115" i="9" s="1"/>
  <c r="F115" i="9"/>
  <c r="H114" i="9"/>
  <c r="E114" i="9" s="1"/>
  <c r="B114" i="9" s="1"/>
  <c r="G114" i="9"/>
  <c r="F114" i="9"/>
  <c r="H113" i="9"/>
  <c r="G113" i="9"/>
  <c r="F113" i="9"/>
  <c r="E113" i="9"/>
  <c r="B113" i="9" s="1"/>
  <c r="H112" i="9"/>
  <c r="G112" i="9"/>
  <c r="E112" i="9" s="1"/>
  <c r="B112" i="9" s="1"/>
  <c r="F112" i="9"/>
  <c r="H111" i="9"/>
  <c r="G111" i="9"/>
  <c r="E111" i="9" s="1"/>
  <c r="B111" i="9" s="1"/>
  <c r="F111" i="9"/>
  <c r="H110" i="9"/>
  <c r="E110" i="9" s="1"/>
  <c r="B110" i="9" s="1"/>
  <c r="G110" i="9"/>
  <c r="F110" i="9"/>
  <c r="H109" i="9"/>
  <c r="G109" i="9"/>
  <c r="F109" i="9"/>
  <c r="E109" i="9"/>
  <c r="B109" i="9" s="1"/>
  <c r="H108" i="9"/>
  <c r="G108" i="9"/>
  <c r="E108" i="9" s="1"/>
  <c r="B108" i="9" s="1"/>
  <c r="F108" i="9"/>
  <c r="H107" i="9"/>
  <c r="G107" i="9"/>
  <c r="E107" i="9" s="1"/>
  <c r="B107" i="9" s="1"/>
  <c r="F107" i="9"/>
  <c r="H106" i="9"/>
  <c r="E106" i="9" s="1"/>
  <c r="B106" i="9" s="1"/>
  <c r="G106" i="9"/>
  <c r="F106" i="9"/>
  <c r="H105" i="9"/>
  <c r="G105" i="9"/>
  <c r="F105" i="9"/>
  <c r="E105" i="9"/>
  <c r="B105" i="9" s="1"/>
  <c r="H104" i="9"/>
  <c r="G104" i="9"/>
  <c r="E104" i="9" s="1"/>
  <c r="B104" i="9" s="1"/>
  <c r="F104" i="9"/>
  <c r="H103" i="9"/>
  <c r="G103" i="9"/>
  <c r="E103" i="9" s="1"/>
  <c r="B103" i="9" s="1"/>
  <c r="F103" i="9"/>
  <c r="H102" i="9"/>
  <c r="E102" i="9" s="1"/>
  <c r="B102" i="9" s="1"/>
  <c r="G102" i="9"/>
  <c r="F102" i="9"/>
  <c r="H101" i="9"/>
  <c r="G101" i="9"/>
  <c r="F101" i="9"/>
  <c r="E101" i="9"/>
  <c r="B101" i="9" s="1"/>
  <c r="H100" i="9"/>
  <c r="G100" i="9"/>
  <c r="E100" i="9" s="1"/>
  <c r="B100" i="9" s="1"/>
  <c r="F100" i="9"/>
  <c r="H99" i="9"/>
  <c r="G99" i="9"/>
  <c r="E99" i="9" s="1"/>
  <c r="B99" i="9" s="1"/>
  <c r="F99" i="9"/>
  <c r="H98" i="9"/>
  <c r="E98" i="9" s="1"/>
  <c r="B98" i="9" s="1"/>
  <c r="G98" i="9"/>
  <c r="F98" i="9"/>
  <c r="H97" i="9"/>
  <c r="G97" i="9"/>
  <c r="F97" i="9"/>
  <c r="E97" i="9"/>
  <c r="B97" i="9" s="1"/>
  <c r="H96" i="9"/>
  <c r="G96" i="9"/>
  <c r="E96" i="9" s="1"/>
  <c r="B96" i="9" s="1"/>
  <c r="F96" i="9"/>
  <c r="H95" i="9"/>
  <c r="G95" i="9"/>
  <c r="E95" i="9" s="1"/>
  <c r="B95" i="9" s="1"/>
  <c r="F95" i="9"/>
  <c r="H94" i="9"/>
  <c r="E94" i="9" s="1"/>
  <c r="B94" i="9" s="1"/>
  <c r="G94" i="9"/>
  <c r="F94" i="9"/>
  <c r="H93" i="9"/>
  <c r="G93" i="9"/>
  <c r="F93" i="9"/>
  <c r="E93" i="9"/>
  <c r="B93" i="9" s="1"/>
  <c r="H92" i="9"/>
  <c r="G92" i="9"/>
  <c r="E92" i="9" s="1"/>
  <c r="B92" i="9" s="1"/>
  <c r="F92" i="9"/>
  <c r="H91" i="9"/>
  <c r="G91" i="9"/>
  <c r="E91" i="9" s="1"/>
  <c r="B91" i="9" s="1"/>
  <c r="F91" i="9"/>
  <c r="H90" i="9"/>
  <c r="E90" i="9" s="1"/>
  <c r="B90" i="9" s="1"/>
  <c r="G90" i="9"/>
  <c r="F90" i="9"/>
  <c r="H89" i="9"/>
  <c r="G89" i="9"/>
  <c r="F89" i="9"/>
  <c r="E89" i="9"/>
  <c r="B89" i="9" s="1"/>
  <c r="H88" i="9"/>
  <c r="G88" i="9"/>
  <c r="E88" i="9" s="1"/>
  <c r="B88" i="9" s="1"/>
  <c r="F88" i="9"/>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E82" i="9" s="1"/>
  <c r="B82" i="9" s="1"/>
  <c r="G82" i="9"/>
  <c r="F82" i="9"/>
  <c r="H81" i="9"/>
  <c r="G81" i="9"/>
  <c r="F81" i="9"/>
  <c r="E81" i="9"/>
  <c r="B81" i="9" s="1"/>
  <c r="H80" i="9"/>
  <c r="G80" i="9"/>
  <c r="E80" i="9" s="1"/>
  <c r="B80" i="9" s="1"/>
  <c r="F80" i="9"/>
  <c r="H79" i="9"/>
  <c r="G79" i="9"/>
  <c r="E79" i="9" s="1"/>
  <c r="B79" i="9" s="1"/>
  <c r="F79" i="9"/>
  <c r="H78" i="9"/>
  <c r="E78" i="9" s="1"/>
  <c r="B78" i="9" s="1"/>
  <c r="G78" i="9"/>
  <c r="F78" i="9"/>
  <c r="H77" i="9"/>
  <c r="G77" i="9"/>
  <c r="F77" i="9"/>
  <c r="E77" i="9"/>
  <c r="B77" i="9" s="1"/>
  <c r="H76" i="9"/>
  <c r="G76" i="9"/>
  <c r="E76" i="9" s="1"/>
  <c r="B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B70" i="9" s="1"/>
  <c r="G70" i="9"/>
  <c r="F70" i="9"/>
  <c r="H69" i="9"/>
  <c r="G69" i="9"/>
  <c r="F69" i="9"/>
  <c r="E69" i="9"/>
  <c r="B69" i="9" s="1"/>
  <c r="H68" i="9"/>
  <c r="G68" i="9"/>
  <c r="E68" i="9" s="1"/>
  <c r="B68" i="9" s="1"/>
  <c r="F68" i="9"/>
  <c r="H67" i="9"/>
  <c r="G67" i="9"/>
  <c r="E67" i="9" s="1"/>
  <c r="B67" i="9" s="1"/>
  <c r="F67" i="9"/>
  <c r="H66" i="9"/>
  <c r="E66" i="9" s="1"/>
  <c r="B66" i="9" s="1"/>
  <c r="G66" i="9"/>
  <c r="F66" i="9"/>
  <c r="H65" i="9"/>
  <c r="G65" i="9"/>
  <c r="F65" i="9"/>
  <c r="E65" i="9"/>
  <c r="B65" i="9" s="1"/>
  <c r="H64" i="9"/>
  <c r="G64" i="9"/>
  <c r="E64" i="9" s="1"/>
  <c r="B64" i="9" s="1"/>
  <c r="F64" i="9"/>
  <c r="H63" i="9"/>
  <c r="G63" i="9"/>
  <c r="E63" i="9" s="1"/>
  <c r="B63" i="9" s="1"/>
  <c r="F63" i="9"/>
  <c r="H62" i="9"/>
  <c r="E62" i="9" s="1"/>
  <c r="B62" i="9" s="1"/>
  <c r="G62" i="9"/>
  <c r="F62" i="9"/>
  <c r="H61" i="9"/>
  <c r="G61" i="9"/>
  <c r="F61" i="9"/>
  <c r="E61" i="9"/>
  <c r="B61" i="9" s="1"/>
  <c r="H60" i="9"/>
  <c r="G60" i="9"/>
  <c r="E60" i="9" s="1"/>
  <c r="B60" i="9" s="1"/>
  <c r="F60" i="9"/>
  <c r="H59" i="9"/>
  <c r="G59" i="9"/>
  <c r="E59" i="9" s="1"/>
  <c r="B59" i="9" s="1"/>
  <c r="F59" i="9"/>
  <c r="H58" i="9"/>
  <c r="E58" i="9" s="1"/>
  <c r="B58" i="9" s="1"/>
  <c r="G58" i="9"/>
  <c r="F58" i="9"/>
  <c r="H57" i="9"/>
  <c r="E57" i="9" s="1"/>
  <c r="B57" i="9" s="1"/>
  <c r="G57" i="9"/>
  <c r="F57" i="9"/>
  <c r="H56" i="9"/>
  <c r="G56" i="9"/>
  <c r="E56" i="9" s="1"/>
  <c r="B56" i="9" s="1"/>
  <c r="F56" i="9"/>
  <c r="H55" i="9"/>
  <c r="G55" i="9"/>
  <c r="E55" i="9" s="1"/>
  <c r="B55" i="9" s="1"/>
  <c r="F55" i="9"/>
  <c r="H54" i="9"/>
  <c r="E54" i="9" s="1"/>
  <c r="B54" i="9" s="1"/>
  <c r="G54" i="9"/>
  <c r="F54" i="9"/>
  <c r="H53" i="9"/>
  <c r="E53" i="9" s="1"/>
  <c r="B53" i="9" s="1"/>
  <c r="G53" i="9"/>
  <c r="F53" i="9"/>
  <c r="H52" i="9"/>
  <c r="G52" i="9"/>
  <c r="F52" i="9"/>
  <c r="H51" i="9"/>
  <c r="G51" i="9"/>
  <c r="F51" i="9"/>
  <c r="H50" i="9"/>
  <c r="E50" i="9" s="1"/>
  <c r="B50" i="9" s="1"/>
  <c r="G50" i="9"/>
  <c r="F50" i="9"/>
  <c r="H49" i="9"/>
  <c r="E49" i="9" s="1"/>
  <c r="B49" i="9" s="1"/>
  <c r="G49" i="9"/>
  <c r="F49" i="9"/>
  <c r="H48" i="9"/>
  <c r="G48" i="9"/>
  <c r="F48" i="9"/>
  <c r="H47" i="9"/>
  <c r="G47" i="9"/>
  <c r="E47" i="9" s="1"/>
  <c r="B47" i="9" s="1"/>
  <c r="F47" i="9"/>
  <c r="H46" i="9"/>
  <c r="E46" i="9" s="1"/>
  <c r="B46" i="9" s="1"/>
  <c r="G46" i="9"/>
  <c r="F46" i="9"/>
  <c r="H45" i="9"/>
  <c r="E45" i="9" s="1"/>
  <c r="B45" i="9" s="1"/>
  <c r="G45" i="9"/>
  <c r="F45" i="9"/>
  <c r="H44" i="9"/>
  <c r="G44" i="9"/>
  <c r="E44" i="9" s="1"/>
  <c r="B44" i="9" s="1"/>
  <c r="F44" i="9"/>
  <c r="H43" i="9"/>
  <c r="G43" i="9"/>
  <c r="E43" i="9" s="1"/>
  <c r="B43" i="9" s="1"/>
  <c r="F43" i="9"/>
  <c r="H42" i="9"/>
  <c r="E42" i="9" s="1"/>
  <c r="B42" i="9" s="1"/>
  <c r="G42" i="9"/>
  <c r="F42" i="9"/>
  <c r="H41" i="9"/>
  <c r="G41" i="9"/>
  <c r="F41" i="9"/>
  <c r="E41" i="9"/>
  <c r="B41" i="9" s="1"/>
  <c r="H40" i="9"/>
  <c r="G40" i="9"/>
  <c r="E40" i="9" s="1"/>
  <c r="B40" i="9" s="1"/>
  <c r="F40" i="9"/>
  <c r="H39" i="9"/>
  <c r="G39" i="9"/>
  <c r="E39" i="9" s="1"/>
  <c r="B39" i="9" s="1"/>
  <c r="F39" i="9"/>
  <c r="H38" i="9"/>
  <c r="E38" i="9" s="1"/>
  <c r="B38" i="9" s="1"/>
  <c r="G38" i="9"/>
  <c r="F38" i="9"/>
  <c r="H37" i="9"/>
  <c r="E37" i="9" s="1"/>
  <c r="B37" i="9" s="1"/>
  <c r="G37" i="9"/>
  <c r="F37" i="9"/>
  <c r="H36" i="9"/>
  <c r="G36" i="9"/>
  <c r="F36" i="9"/>
  <c r="H35" i="9"/>
  <c r="G35" i="9"/>
  <c r="E35" i="9" s="1"/>
  <c r="B35" i="9" s="1"/>
  <c r="F35" i="9"/>
  <c r="H34" i="9"/>
  <c r="E34" i="9" s="1"/>
  <c r="B34" i="9" s="1"/>
  <c r="G34" i="9"/>
  <c r="F34" i="9"/>
  <c r="H33" i="9"/>
  <c r="G33" i="9"/>
  <c r="F33" i="9"/>
  <c r="E33" i="9"/>
  <c r="B33" i="9" s="1"/>
  <c r="H32" i="9"/>
  <c r="G32" i="9"/>
  <c r="E32" i="9" s="1"/>
  <c r="B32" i="9" s="1"/>
  <c r="F32" i="9"/>
  <c r="H31" i="9"/>
  <c r="G31" i="9"/>
  <c r="F31" i="9"/>
  <c r="H30" i="9"/>
  <c r="E30" i="9" s="1"/>
  <c r="B30" i="9" s="1"/>
  <c r="G30" i="9"/>
  <c r="F30" i="9"/>
  <c r="H29" i="9"/>
  <c r="G29" i="9"/>
  <c r="F29" i="9"/>
  <c r="E29" i="9"/>
  <c r="B29" i="9" s="1"/>
  <c r="H28" i="9"/>
  <c r="G28" i="9"/>
  <c r="E28" i="9" s="1"/>
  <c r="B28" i="9" s="1"/>
  <c r="F28" i="9"/>
  <c r="H27" i="9"/>
  <c r="G27" i="9"/>
  <c r="E27" i="9" s="1"/>
  <c r="B27" i="9" s="1"/>
  <c r="F27" i="9"/>
  <c r="H26" i="9"/>
  <c r="E26" i="9" s="1"/>
  <c r="B26" i="9" s="1"/>
  <c r="G26" i="9"/>
  <c r="F26" i="9"/>
  <c r="H25" i="9"/>
  <c r="E25" i="9" s="1"/>
  <c r="B25" i="9" s="1"/>
  <c r="G25" i="9"/>
  <c r="F25" i="9"/>
  <c r="F24" i="9"/>
  <c r="F4" i="9"/>
  <c r="O3" i="9"/>
  <c r="G296" i="9" s="1"/>
  <c r="E296" i="9" s="1"/>
  <c r="I3" i="9"/>
  <c r="H3" i="9"/>
  <c r="G3" i="9"/>
  <c r="D104" i="8"/>
  <c r="D97" i="8"/>
  <c r="D92" i="8"/>
  <c r="D87" i="8"/>
  <c r="D82" i="8"/>
  <c r="D77" i="8"/>
  <c r="D72" i="8"/>
  <c r="D67" i="8"/>
  <c r="D62" i="8"/>
  <c r="D51" i="8" s="1"/>
  <c r="D57" i="8"/>
  <c r="D52" i="8"/>
  <c r="D46" i="8"/>
  <c r="D37" i="8"/>
  <c r="D27" i="8"/>
  <c r="D25" i="8" s="1"/>
  <c r="C1602" i="1" s="1"/>
  <c r="D18" i="8"/>
  <c r="D8" i="8"/>
  <c r="C1585" i="1" s="1"/>
  <c r="H1585" i="1" s="1"/>
  <c r="E44" i="7"/>
  <c r="D44" i="7"/>
  <c r="C1577" i="1" s="1"/>
  <c r="E39" i="7"/>
  <c r="E38" i="7" s="1"/>
  <c r="D39" i="7"/>
  <c r="E30" i="7"/>
  <c r="D30" i="7"/>
  <c r="E23" i="7"/>
  <c r="E22" i="7" s="1"/>
  <c r="D23" i="7"/>
  <c r="D22" i="7" s="1"/>
  <c r="D5" i="7" s="1"/>
  <c r="E14" i="7"/>
  <c r="D14" i="7"/>
  <c r="D6" i="7" s="1"/>
  <c r="E7" i="7"/>
  <c r="D7" i="7"/>
  <c r="F140" i="6"/>
  <c r="F139" i="6"/>
  <c r="F138" i="6"/>
  <c r="F137" i="6"/>
  <c r="F136" i="6"/>
  <c r="F135" i="6"/>
  <c r="F134" i="6"/>
  <c r="F133" i="6"/>
  <c r="F132" i="6"/>
  <c r="F131" i="6"/>
  <c r="E130" i="6"/>
  <c r="D130" i="6"/>
  <c r="E129" i="6"/>
  <c r="D1525" i="1" s="1"/>
  <c r="F128" i="6"/>
  <c r="F127" i="6"/>
  <c r="F126" i="6"/>
  <c r="F125" i="6"/>
  <c r="F124" i="6"/>
  <c r="F123" i="6"/>
  <c r="F122" i="6"/>
  <c r="E122" i="6"/>
  <c r="D122" i="6"/>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F99" i="6"/>
  <c r="E99" i="6"/>
  <c r="D1495" i="1" s="1"/>
  <c r="D99" i="6"/>
  <c r="F98" i="6"/>
  <c r="F97" i="6"/>
  <c r="F96" i="6"/>
  <c r="F95" i="6"/>
  <c r="E94" i="6"/>
  <c r="D94" i="6"/>
  <c r="F94" i="6" s="1"/>
  <c r="F93" i="6"/>
  <c r="F92" i="6"/>
  <c r="F91" i="6"/>
  <c r="F90" i="6"/>
  <c r="E90" i="6"/>
  <c r="D90" i="6"/>
  <c r="E89" i="6"/>
  <c r="D1485" i="1" s="1"/>
  <c r="F88" i="6"/>
  <c r="F87" i="6"/>
  <c r="F86" i="6"/>
  <c r="F85" i="6"/>
  <c r="F84" i="6"/>
  <c r="F83" i="6"/>
  <c r="E82" i="6"/>
  <c r="D82" i="6"/>
  <c r="F82" i="6" s="1"/>
  <c r="F81" i="6"/>
  <c r="F80" i="6"/>
  <c r="F79" i="6"/>
  <c r="F78" i="6"/>
  <c r="F77" i="6"/>
  <c r="F76" i="6"/>
  <c r="E75" i="6"/>
  <c r="D1471" i="1" s="1"/>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1446" i="1" s="1"/>
  <c r="D50" i="6"/>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E5" i="6" s="1"/>
  <c r="D13" i="6"/>
  <c r="F13" i="6" s="1"/>
  <c r="F12" i="6"/>
  <c r="F11" i="6"/>
  <c r="F10" i="6"/>
  <c r="E10" i="6"/>
  <c r="D10" i="6"/>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D296" i="5"/>
  <c r="F296" i="5" s="1"/>
  <c r="F295" i="5"/>
  <c r="F294" i="5"/>
  <c r="F293" i="5"/>
  <c r="F292" i="5"/>
  <c r="F291" i="5"/>
  <c r="E291" i="5"/>
  <c r="D291" i="5"/>
  <c r="F290" i="5"/>
  <c r="F289" i="5"/>
  <c r="F288" i="5"/>
  <c r="F287" i="5"/>
  <c r="F286" i="5"/>
  <c r="F285" i="5"/>
  <c r="F284" i="5"/>
  <c r="F283" i="5"/>
  <c r="F282" i="5"/>
  <c r="F281" i="5"/>
  <c r="F280" i="5"/>
  <c r="F279" i="5"/>
  <c r="F278" i="5"/>
  <c r="F277" i="5"/>
  <c r="E277" i="5"/>
  <c r="D277" i="5"/>
  <c r="F276" i="5"/>
  <c r="F275" i="5"/>
  <c r="E274" i="5"/>
  <c r="D274" i="5"/>
  <c r="F273" i="5"/>
  <c r="F272" i="5"/>
  <c r="F271" i="5"/>
  <c r="F270" i="5"/>
  <c r="F269" i="5"/>
  <c r="F268" i="5"/>
  <c r="F267" i="5"/>
  <c r="F266" i="5"/>
  <c r="F265" i="5"/>
  <c r="E264" i="5"/>
  <c r="D1268" i="1" s="1"/>
  <c r="D264" i="5"/>
  <c r="F264" i="5" s="1"/>
  <c r="F263" i="5"/>
  <c r="F262" i="5"/>
  <c r="F261" i="5"/>
  <c r="F260" i="5"/>
  <c r="E260" i="5"/>
  <c r="D1264" i="1" s="1"/>
  <c r="D260" i="5"/>
  <c r="F259" i="5"/>
  <c r="F258" i="5"/>
  <c r="F257" i="5"/>
  <c r="E256" i="5"/>
  <c r="D1260" i="1" s="1"/>
  <c r="D256" i="5"/>
  <c r="F254" i="5"/>
  <c r="F253" i="5"/>
  <c r="E252" i="5"/>
  <c r="D252" i="5"/>
  <c r="F250" i="5"/>
  <c r="F249" i="5"/>
  <c r="E248" i="5"/>
  <c r="D248" i="5"/>
  <c r="F248" i="5" s="1"/>
  <c r="F247" i="5"/>
  <c r="F246" i="5"/>
  <c r="F245" i="5"/>
  <c r="F244" i="5"/>
  <c r="F243" i="5"/>
  <c r="F242" i="5"/>
  <c r="F241" i="5"/>
  <c r="F240" i="5"/>
  <c r="F239" i="5"/>
  <c r="F238" i="5"/>
  <c r="E237" i="5"/>
  <c r="D1241" i="1" s="1"/>
  <c r="D237" i="5"/>
  <c r="F237" i="5" s="1"/>
  <c r="F236" i="5"/>
  <c r="F235" i="5"/>
  <c r="F234" i="5"/>
  <c r="F233" i="5"/>
  <c r="F232" i="5"/>
  <c r="F231" i="5"/>
  <c r="F230" i="5"/>
  <c r="F229" i="5"/>
  <c r="F228" i="5"/>
  <c r="F227" i="5"/>
  <c r="F226" i="5"/>
  <c r="F225" i="5"/>
  <c r="F224" i="5"/>
  <c r="F223" i="5"/>
  <c r="F222" i="5"/>
  <c r="F221" i="5"/>
  <c r="E220" i="5"/>
  <c r="D220" i="5"/>
  <c r="F218" i="5"/>
  <c r="F217" i="5"/>
  <c r="F216" i="5"/>
  <c r="F215" i="5"/>
  <c r="F214" i="5"/>
  <c r="F213" i="5"/>
  <c r="F212" i="5"/>
  <c r="E211" i="5"/>
  <c r="D1215" i="1" s="1"/>
  <c r="D211" i="5"/>
  <c r="F211" i="5" s="1"/>
  <c r="F210" i="5"/>
  <c r="F209" i="5"/>
  <c r="F208" i="5"/>
  <c r="F207" i="5"/>
  <c r="F206" i="5"/>
  <c r="F205" i="5"/>
  <c r="F204" i="5"/>
  <c r="E204" i="5"/>
  <c r="D204" i="5"/>
  <c r="D203" i="5"/>
  <c r="F202" i="5"/>
  <c r="F201" i="5"/>
  <c r="F200" i="5"/>
  <c r="F199" i="5"/>
  <c r="F198" i="5"/>
  <c r="E197" i="5"/>
  <c r="H337" i="9" s="1"/>
  <c r="D197" i="5"/>
  <c r="F196" i="5"/>
  <c r="F195" i="5"/>
  <c r="F194" i="5"/>
  <c r="F193" i="5"/>
  <c r="F192" i="5"/>
  <c r="F191" i="5"/>
  <c r="F190" i="5"/>
  <c r="F189" i="5"/>
  <c r="F188" i="5"/>
  <c r="F187" i="5"/>
  <c r="F186" i="5"/>
  <c r="E186" i="5"/>
  <c r="D186" i="5"/>
  <c r="F185" i="5"/>
  <c r="F184" i="5"/>
  <c r="F183" i="5"/>
  <c r="F182" i="5"/>
  <c r="E181" i="5"/>
  <c r="D181" i="5"/>
  <c r="F180" i="5"/>
  <c r="F179" i="5"/>
  <c r="F174" i="5"/>
  <c r="F173" i="5"/>
  <c r="F172" i="5"/>
  <c r="E171" i="5"/>
  <c r="F171" i="5" s="1"/>
  <c r="D171" i="5"/>
  <c r="F170" i="5"/>
  <c r="F169" i="5"/>
  <c r="F168" i="5"/>
  <c r="F167" i="5"/>
  <c r="F166" i="5"/>
  <c r="F165" i="5"/>
  <c r="E165" i="5"/>
  <c r="D1170" i="1" s="1"/>
  <c r="D165" i="5"/>
  <c r="F164" i="5"/>
  <c r="F163" i="5"/>
  <c r="F162" i="5"/>
  <c r="F161" i="5"/>
  <c r="F160" i="5"/>
  <c r="F159" i="5"/>
  <c r="F158" i="5"/>
  <c r="F157" i="5"/>
  <c r="F156" i="5"/>
  <c r="F155" i="5"/>
  <c r="F154" i="5"/>
  <c r="F153" i="5"/>
  <c r="F152" i="5"/>
  <c r="F151" i="5"/>
  <c r="F150" i="5"/>
  <c r="E150" i="5"/>
  <c r="H315" i="9" s="1"/>
  <c r="D150" i="5"/>
  <c r="F149" i="5"/>
  <c r="F148" i="5"/>
  <c r="E147" i="5"/>
  <c r="D1152" i="1" s="1"/>
  <c r="D147" i="5"/>
  <c r="F146" i="5"/>
  <c r="F145" i="5"/>
  <c r="F144" i="5"/>
  <c r="F143" i="5"/>
  <c r="E143" i="5"/>
  <c r="D143" i="5"/>
  <c r="F142" i="5"/>
  <c r="F141" i="5"/>
  <c r="F140" i="5"/>
  <c r="F139" i="5"/>
  <c r="F138" i="5"/>
  <c r="F137" i="5"/>
  <c r="F136" i="5"/>
  <c r="E136" i="5"/>
  <c r="D136" i="5"/>
  <c r="D135" i="5" s="1"/>
  <c r="F135" i="5"/>
  <c r="E135" i="5"/>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112" i="1" s="1"/>
  <c r="D107" i="5"/>
  <c r="F106" i="5"/>
  <c r="F105" i="5"/>
  <c r="F104" i="5"/>
  <c r="F103" i="5"/>
  <c r="F102" i="5"/>
  <c r="F101" i="5"/>
  <c r="F100" i="5"/>
  <c r="F99" i="5"/>
  <c r="F98" i="5"/>
  <c r="F97" i="5"/>
  <c r="F96" i="5"/>
  <c r="F95" i="5"/>
  <c r="F94" i="5"/>
  <c r="F93" i="5"/>
  <c r="F92" i="5"/>
  <c r="F91" i="5"/>
  <c r="F90" i="5"/>
  <c r="F89" i="5"/>
  <c r="E89" i="5"/>
  <c r="D89" i="5"/>
  <c r="G314" i="9" s="1"/>
  <c r="D88" i="5"/>
  <c r="F88" i="5" s="1"/>
  <c r="F87" i="5"/>
  <c r="F86" i="5"/>
  <c r="F85" i="5"/>
  <c r="F84" i="5"/>
  <c r="F83" i="5"/>
  <c r="E82" i="5"/>
  <c r="D82" i="5"/>
  <c r="F82" i="5" s="1"/>
  <c r="F81" i="5"/>
  <c r="F80" i="5"/>
  <c r="F79" i="5"/>
  <c r="F78" i="5"/>
  <c r="F77" i="5"/>
  <c r="E76" i="5"/>
  <c r="D1081" i="1"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1057" i="1" s="1"/>
  <c r="D52" i="5"/>
  <c r="F52" i="5" s="1"/>
  <c r="F51" i="5"/>
  <c r="F50" i="5"/>
  <c r="F49" i="5"/>
  <c r="F48" i="5"/>
  <c r="F47" i="5"/>
  <c r="F46" i="5"/>
  <c r="F45" i="5"/>
  <c r="E45" i="5"/>
  <c r="D1050" i="1" s="1"/>
  <c r="D45" i="5"/>
  <c r="F44" i="5"/>
  <c r="F43" i="5"/>
  <c r="F42" i="5"/>
  <c r="E41" i="5"/>
  <c r="D41" i="5"/>
  <c r="F41" i="5" s="1"/>
  <c r="F40" i="5"/>
  <c r="F39" i="5"/>
  <c r="F38" i="5"/>
  <c r="F37" i="5"/>
  <c r="F36" i="5"/>
  <c r="E35" i="5"/>
  <c r="D35" i="5"/>
  <c r="F34" i="5"/>
  <c r="F33" i="5"/>
  <c r="F32" i="5"/>
  <c r="F31" i="5"/>
  <c r="F30" i="5"/>
  <c r="E29" i="5"/>
  <c r="D1034" i="1" s="1"/>
  <c r="D29" i="5"/>
  <c r="F28" i="5"/>
  <c r="F27" i="5"/>
  <c r="F26" i="5"/>
  <c r="F25" i="5"/>
  <c r="F24" i="5"/>
  <c r="F23" i="5"/>
  <c r="F22" i="5"/>
  <c r="F21" i="5"/>
  <c r="F20" i="5"/>
  <c r="E19" i="5"/>
  <c r="D1024" i="1" s="1"/>
  <c r="D19" i="5"/>
  <c r="F19" i="5" s="1"/>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8" i="4"/>
  <c r="F648" i="4" s="1"/>
  <c r="F642" i="4"/>
  <c r="F641" i="4"/>
  <c r="F638" i="4"/>
  <c r="F637" i="4"/>
  <c r="E636" i="4"/>
  <c r="D636" i="4"/>
  <c r="F636" i="4" s="1"/>
  <c r="F635" i="4"/>
  <c r="F634" i="4"/>
  <c r="E633" i="4"/>
  <c r="D633" i="4"/>
  <c r="F633" i="4" s="1"/>
  <c r="F632" i="4"/>
  <c r="F631" i="4"/>
  <c r="F630" i="4"/>
  <c r="E630" i="4"/>
  <c r="D624" i="1" s="1"/>
  <c r="D630" i="4"/>
  <c r="E629" i="4"/>
  <c r="D623" i="1"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F606" i="4"/>
  <c r="F605" i="4"/>
  <c r="F604" i="4"/>
  <c r="E603" i="4"/>
  <c r="D597" i="1" s="1"/>
  <c r="D603" i="4"/>
  <c r="F603" i="4" s="1"/>
  <c r="F602" i="4"/>
  <c r="F601" i="4"/>
  <c r="F600" i="4"/>
  <c r="F599" i="4"/>
  <c r="E598" i="4"/>
  <c r="D598" i="4"/>
  <c r="F596" i="4"/>
  <c r="F595" i="4"/>
  <c r="E594" i="4"/>
  <c r="D594" i="4"/>
  <c r="F594" i="4" s="1"/>
  <c r="F593" i="4"/>
  <c r="F592" i="4"/>
  <c r="E591" i="4"/>
  <c r="D585" i="1" s="1"/>
  <c r="D591" i="4"/>
  <c r="F591" i="4" s="1"/>
  <c r="F590" i="4"/>
  <c r="E589" i="4"/>
  <c r="D589" i="4"/>
  <c r="F589" i="4" s="1"/>
  <c r="F588" i="4"/>
  <c r="F587" i="4"/>
  <c r="F586" i="4"/>
  <c r="F585" i="4"/>
  <c r="E585" i="4"/>
  <c r="D585" i="4"/>
  <c r="E584" i="4"/>
  <c r="D578" i="1" s="1"/>
  <c r="F583" i="4"/>
  <c r="F582" i="4"/>
  <c r="F581" i="4"/>
  <c r="E581" i="4"/>
  <c r="D581" i="4"/>
  <c r="F580" i="4"/>
  <c r="F579" i="4"/>
  <c r="E578" i="4"/>
  <c r="D578" i="4"/>
  <c r="F578" i="4" s="1"/>
  <c r="F577" i="4"/>
  <c r="F576" i="4"/>
  <c r="E575" i="4"/>
  <c r="D569" i="1" s="1"/>
  <c r="D575" i="4"/>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E536" i="4"/>
  <c r="D530" i="1" s="1"/>
  <c r="F534" i="4"/>
  <c r="F533" i="4"/>
  <c r="F532" i="4"/>
  <c r="E532" i="4"/>
  <c r="D532" i="4"/>
  <c r="F531" i="4"/>
  <c r="F530" i="4"/>
  <c r="F529" i="4"/>
  <c r="E529" i="4"/>
  <c r="D529" i="4"/>
  <c r="F528" i="4"/>
  <c r="F527" i="4"/>
  <c r="E526" i="4"/>
  <c r="D526" i="4"/>
  <c r="F526" i="4" s="1"/>
  <c r="F525" i="4"/>
  <c r="F524" i="4"/>
  <c r="E523" i="4"/>
  <c r="E522" i="4" s="1"/>
  <c r="D516" i="1" s="1"/>
  <c r="D523" i="4"/>
  <c r="F523" i="4" s="1"/>
  <c r="F521" i="4"/>
  <c r="F520" i="4"/>
  <c r="F519" i="4"/>
  <c r="F518" i="4"/>
  <c r="F517" i="4"/>
  <c r="F516" i="4"/>
  <c r="F515" i="4"/>
  <c r="F514" i="4"/>
  <c r="E514" i="4"/>
  <c r="D514" i="4"/>
  <c r="F513" i="4"/>
  <c r="F512" i="4"/>
  <c r="F511" i="4"/>
  <c r="F510" i="4"/>
  <c r="E509" i="4"/>
  <c r="D503" i="1" s="1"/>
  <c r="D509" i="4"/>
  <c r="F509" i="4" s="1"/>
  <c r="F508" i="4"/>
  <c r="F507" i="4"/>
  <c r="F506" i="4"/>
  <c r="F505" i="4"/>
  <c r="F504" i="4"/>
  <c r="F503" i="4"/>
  <c r="F502" i="4"/>
  <c r="E502" i="4"/>
  <c r="D496" i="1" s="1"/>
  <c r="D502" i="4"/>
  <c r="F501" i="4"/>
  <c r="F500" i="4"/>
  <c r="F499" i="4"/>
  <c r="F498" i="4"/>
  <c r="E497" i="4"/>
  <c r="D491" i="1" s="1"/>
  <c r="D497" i="4"/>
  <c r="F497" i="4" s="1"/>
  <c r="F496" i="4"/>
  <c r="F495" i="4"/>
  <c r="F494" i="4"/>
  <c r="F493" i="4"/>
  <c r="E492" i="4"/>
  <c r="D492" i="4"/>
  <c r="F490" i="4"/>
  <c r="F489" i="4"/>
  <c r="E488" i="4"/>
  <c r="D488" i="4"/>
  <c r="F488" i="4" s="1"/>
  <c r="F487" i="4"/>
  <c r="F486" i="4"/>
  <c r="E485" i="4"/>
  <c r="D485" i="4"/>
  <c r="F485" i="4" s="1"/>
  <c r="F484" i="4"/>
  <c r="F483" i="4"/>
  <c r="F482" i="4"/>
  <c r="F481" i="4"/>
  <c r="E480" i="4"/>
  <c r="E479" i="4" s="1"/>
  <c r="D473" i="1" s="1"/>
  <c r="D480" i="4"/>
  <c r="F478" i="4"/>
  <c r="F477" i="4"/>
  <c r="E476" i="4"/>
  <c r="D476" i="4"/>
  <c r="F476" i="4" s="1"/>
  <c r="F475" i="4"/>
  <c r="F474" i="4"/>
  <c r="E473" i="4"/>
  <c r="D473" i="4"/>
  <c r="F473" i="4" s="1"/>
  <c r="F472" i="4"/>
  <c r="F471" i="4"/>
  <c r="F470" i="4"/>
  <c r="E470" i="4"/>
  <c r="D470" i="4"/>
  <c r="F469" i="4"/>
  <c r="F468" i="4"/>
  <c r="F467" i="4"/>
  <c r="E467" i="4"/>
  <c r="D467" i="4"/>
  <c r="D466" i="4" s="1"/>
  <c r="F466" i="4" s="1"/>
  <c r="F465" i="4"/>
  <c r="F464" i="4"/>
  <c r="F463" i="4"/>
  <c r="F462" i="4"/>
  <c r="F461" i="4"/>
  <c r="F460" i="4"/>
  <c r="F459" i="4"/>
  <c r="F458" i="4"/>
  <c r="E457" i="4"/>
  <c r="D451" i="1" s="1"/>
  <c r="D457" i="4"/>
  <c r="F457" i="4" s="1"/>
  <c r="F456" i="4"/>
  <c r="F455" i="4"/>
  <c r="F454" i="4"/>
  <c r="F453" i="4"/>
  <c r="E452" i="4"/>
  <c r="D452" i="4"/>
  <c r="F452" i="4" s="1"/>
  <c r="F451" i="4"/>
  <c r="F450" i="4"/>
  <c r="F449" i="4"/>
  <c r="F448" i="4"/>
  <c r="F447" i="4"/>
  <c r="F446" i="4"/>
  <c r="E445" i="4"/>
  <c r="D439" i="1" s="1"/>
  <c r="D445" i="4"/>
  <c r="F445" i="4" s="1"/>
  <c r="F444" i="4"/>
  <c r="F443" i="4"/>
  <c r="F442" i="4"/>
  <c r="F441" i="4"/>
  <c r="E440" i="4"/>
  <c r="D440" i="4"/>
  <c r="F440" i="4" s="1"/>
  <c r="F439" i="4"/>
  <c r="F438" i="4"/>
  <c r="E437" i="4"/>
  <c r="D431" i="1" s="1"/>
  <c r="D437" i="4"/>
  <c r="F437" i="4" s="1"/>
  <c r="F436" i="4"/>
  <c r="F435" i="4"/>
  <c r="F434" i="4"/>
  <c r="F433" i="4"/>
  <c r="E432" i="4"/>
  <c r="E431" i="4" s="1"/>
  <c r="D425" i="1" s="1"/>
  <c r="D432" i="4"/>
  <c r="E428" i="4"/>
  <c r="D428" i="4"/>
  <c r="E427" i="4"/>
  <c r="D427" i="4"/>
  <c r="F427" i="4" s="1"/>
  <c r="E426" i="4"/>
  <c r="D426" i="4"/>
  <c r="D647" i="4" s="1"/>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D383" i="1" s="1"/>
  <c r="D388" i="4"/>
  <c r="F388" i="4" s="1"/>
  <c r="F387" i="4"/>
  <c r="F386" i="4"/>
  <c r="F385" i="4"/>
  <c r="F384" i="4"/>
  <c r="F383" i="4"/>
  <c r="F382" i="4"/>
  <c r="F381" i="4"/>
  <c r="F380" i="4"/>
  <c r="E379" i="4"/>
  <c r="E373" i="4" s="1"/>
  <c r="D368" i="1" s="1"/>
  <c r="D379" i="4"/>
  <c r="F378" i="4"/>
  <c r="F377" i="4"/>
  <c r="F376" i="4"/>
  <c r="F375" i="4"/>
  <c r="F374" i="4"/>
  <c r="E374" i="4"/>
  <c r="D374" i="4"/>
  <c r="F372" i="4"/>
  <c r="F371" i="4"/>
  <c r="F370" i="4"/>
  <c r="F369" i="4"/>
  <c r="F368" i="4"/>
  <c r="F367" i="4"/>
  <c r="F366" i="4"/>
  <c r="E366" i="4"/>
  <c r="D366" i="4"/>
  <c r="F365" i="4"/>
  <c r="F364" i="4"/>
  <c r="F363" i="4"/>
  <c r="E362" i="4"/>
  <c r="D362" i="4"/>
  <c r="F362" i="4" s="1"/>
  <c r="D361" i="4"/>
  <c r="F359" i="4"/>
  <c r="F358" i="4"/>
  <c r="E358" i="4"/>
  <c r="D358" i="4"/>
  <c r="F357" i="4"/>
  <c r="F356" i="4"/>
  <c r="E355" i="4"/>
  <c r="E354" i="4" s="1"/>
  <c r="D349" i="1" s="1"/>
  <c r="D355" i="4"/>
  <c r="F353" i="4"/>
  <c r="F352" i="4"/>
  <c r="F351" i="4"/>
  <c r="F350" i="4"/>
  <c r="F349" i="4"/>
  <c r="E349" i="4"/>
  <c r="D344" i="1" s="1"/>
  <c r="D349" i="4"/>
  <c r="F348" i="4"/>
  <c r="F347" i="4"/>
  <c r="F346" i="4"/>
  <c r="E346" i="4"/>
  <c r="D346" i="4"/>
  <c r="F345" i="4"/>
  <c r="F344" i="4"/>
  <c r="F343" i="4"/>
  <c r="F342" i="4"/>
  <c r="F341" i="4"/>
  <c r="E341" i="4"/>
  <c r="D336" i="1" s="1"/>
  <c r="D341" i="4"/>
  <c r="F340" i="4"/>
  <c r="F339" i="4"/>
  <c r="F338" i="4"/>
  <c r="F337" i="4"/>
  <c r="E336" i="4"/>
  <c r="D331" i="1" s="1"/>
  <c r="D336" i="4"/>
  <c r="F336" i="4" s="1"/>
  <c r="F335" i="4"/>
  <c r="F334" i="4"/>
  <c r="F333" i="4"/>
  <c r="F332" i="4"/>
  <c r="F331" i="4"/>
  <c r="F330" i="4"/>
  <c r="F329" i="4"/>
  <c r="F328" i="4"/>
  <c r="E327" i="4"/>
  <c r="D327" i="4"/>
  <c r="F327" i="4" s="1"/>
  <c r="F326" i="4"/>
  <c r="F325" i="4"/>
  <c r="F324" i="4"/>
  <c r="F323" i="4"/>
  <c r="F322" i="4"/>
  <c r="E322" i="4"/>
  <c r="D322" i="4"/>
  <c r="D321" i="4" s="1"/>
  <c r="F321" i="4" s="1"/>
  <c r="F320" i="4"/>
  <c r="F319" i="4"/>
  <c r="F318" i="4"/>
  <c r="F317" i="4"/>
  <c r="F316" i="4"/>
  <c r="F315" i="4"/>
  <c r="F314" i="4"/>
  <c r="E314" i="4"/>
  <c r="D314" i="4"/>
  <c r="F313" i="4"/>
  <c r="F312" i="4"/>
  <c r="F311" i="4"/>
  <c r="E310" i="4"/>
  <c r="E309" i="4" s="1"/>
  <c r="D310" i="4"/>
  <c r="F310" i="4" s="1"/>
  <c r="F306" i="4"/>
  <c r="F305" i="4"/>
  <c r="F304" i="4"/>
  <c r="F303" i="4"/>
  <c r="F302" i="4"/>
  <c r="E298" i="4"/>
  <c r="D298" i="4"/>
  <c r="F298" i="4" s="1"/>
  <c r="F297" i="4"/>
  <c r="E297" i="4"/>
  <c r="D297" i="4"/>
  <c r="F296" i="4"/>
  <c r="F295" i="4"/>
  <c r="F294" i="4"/>
  <c r="F293" i="4"/>
  <c r="F292" i="4"/>
  <c r="F291" i="4"/>
  <c r="F290" i="4"/>
  <c r="E289" i="4"/>
  <c r="D285" i="1" s="1"/>
  <c r="D289" i="4"/>
  <c r="F289" i="4" s="1"/>
  <c r="F288" i="4"/>
  <c r="F287" i="4"/>
  <c r="F286" i="4"/>
  <c r="F285" i="4"/>
  <c r="F284" i="4"/>
  <c r="E283" i="4"/>
  <c r="D279" i="1" s="1"/>
  <c r="D283" i="4"/>
  <c r="F282" i="4"/>
  <c r="F281" i="4"/>
  <c r="F280" i="4"/>
  <c r="F279" i="4"/>
  <c r="E278" i="4"/>
  <c r="D278" i="4"/>
  <c r="F278" i="4" s="1"/>
  <c r="F277" i="4"/>
  <c r="F276" i="4"/>
  <c r="F275" i="4"/>
  <c r="F274" i="4"/>
  <c r="E274" i="4"/>
  <c r="D270" i="1" s="1"/>
  <c r="D274" i="4"/>
  <c r="F272" i="4"/>
  <c r="F271" i="4"/>
  <c r="F270" i="4"/>
  <c r="F269" i="4"/>
  <c r="E269" i="4"/>
  <c r="D269" i="4"/>
  <c r="F268" i="4"/>
  <c r="F267" i="4"/>
  <c r="F266" i="4"/>
  <c r="F265" i="4"/>
  <c r="F264" i="4"/>
  <c r="F263" i="4"/>
  <c r="E263" i="4"/>
  <c r="D263" i="4"/>
  <c r="D262" i="4" s="1"/>
  <c r="F262" i="4"/>
  <c r="E262" i="4"/>
  <c r="F261" i="4"/>
  <c r="F260" i="4"/>
  <c r="F259" i="4"/>
  <c r="F258" i="4"/>
  <c r="E257" i="4"/>
  <c r="D253" i="1" s="1"/>
  <c r="D257" i="4"/>
  <c r="F257" i="4" s="1"/>
  <c r="F256" i="4"/>
  <c r="F255" i="4"/>
  <c r="F254" i="4"/>
  <c r="E254" i="4"/>
  <c r="D250" i="1" s="1"/>
  <c r="D254" i="4"/>
  <c r="F253" i="4"/>
  <c r="F252" i="4"/>
  <c r="F251" i="4"/>
  <c r="E250" i="4"/>
  <c r="D250" i="4"/>
  <c r="F250" i="4" s="1"/>
  <c r="F249" i="4"/>
  <c r="F248" i="4"/>
  <c r="F247" i="4"/>
  <c r="F246" i="4"/>
  <c r="E246" i="4"/>
  <c r="D242" i="1" s="1"/>
  <c r="D246" i="4"/>
  <c r="F245" i="4"/>
  <c r="F244" i="4"/>
  <c r="F243" i="4"/>
  <c r="E242" i="4"/>
  <c r="D242" i="4"/>
  <c r="F242" i="4" s="1"/>
  <c r="F241" i="4"/>
  <c r="F240" i="4"/>
  <c r="F239" i="4"/>
  <c r="F238" i="4"/>
  <c r="F237" i="4"/>
  <c r="E237" i="4"/>
  <c r="D237" i="4"/>
  <c r="F236" i="4"/>
  <c r="F235" i="4"/>
  <c r="E234" i="4"/>
  <c r="D234" i="4"/>
  <c r="F234" i="4" s="1"/>
  <c r="F233" i="4"/>
  <c r="F232" i="4"/>
  <c r="E231" i="4"/>
  <c r="D231" i="4"/>
  <c r="F231" i="4" s="1"/>
  <c r="D230" i="4"/>
  <c r="F230" i="4" s="1"/>
  <c r="F229" i="4"/>
  <c r="F228" i="4"/>
  <c r="F227" i="4"/>
  <c r="F226" i="4"/>
  <c r="F225" i="4"/>
  <c r="E225" i="4"/>
  <c r="D225" i="4"/>
  <c r="F224" i="4"/>
  <c r="F223" i="4"/>
  <c r="E222" i="4"/>
  <c r="D222" i="4"/>
  <c r="E221" i="4"/>
  <c r="F220" i="4"/>
  <c r="F219" i="4"/>
  <c r="F218" i="4"/>
  <c r="F217" i="4"/>
  <c r="E216" i="4"/>
  <c r="D212" i="1" s="1"/>
  <c r="D216" i="4"/>
  <c r="F215" i="4"/>
  <c r="F214" i="4"/>
  <c r="F213" i="4"/>
  <c r="F212" i="4"/>
  <c r="F211" i="4"/>
  <c r="F210" i="4"/>
  <c r="F209" i="4"/>
  <c r="E208" i="4"/>
  <c r="D208" i="4"/>
  <c r="F207" i="4"/>
  <c r="F206" i="4"/>
  <c r="F205" i="4"/>
  <c r="F204" i="4"/>
  <c r="F203"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66" i="1" s="1"/>
  <c r="D170" i="4"/>
  <c r="F169" i="4"/>
  <c r="F168" i="4"/>
  <c r="F167" i="4"/>
  <c r="F166" i="4"/>
  <c r="E165" i="4"/>
  <c r="D165" i="4"/>
  <c r="F163" i="4"/>
  <c r="F162" i="4"/>
  <c r="F161" i="4"/>
  <c r="E160" i="4"/>
  <c r="D156" i="1" s="1"/>
  <c r="D160" i="4"/>
  <c r="F159" i="4"/>
  <c r="F158" i="4"/>
  <c r="F157" i="4"/>
  <c r="F156" i="4"/>
  <c r="F155" i="4"/>
  <c r="F154" i="4"/>
  <c r="E154" i="4"/>
  <c r="D150" i="1" s="1"/>
  <c r="D154" i="4"/>
  <c r="D153" i="4"/>
  <c r="F151" i="4"/>
  <c r="F150" i="4"/>
  <c r="F149" i="4"/>
  <c r="F148" i="4"/>
  <c r="F147" i="4"/>
  <c r="F146" i="4"/>
  <c r="F145" i="4"/>
  <c r="F144" i="4"/>
  <c r="F143" i="4"/>
  <c r="F142" i="4"/>
  <c r="E141" i="4"/>
  <c r="D141" i="4"/>
  <c r="F139" i="4"/>
  <c r="F138" i="4"/>
  <c r="F137" i="4"/>
  <c r="F136" i="4"/>
  <c r="E135" i="4"/>
  <c r="F135" i="4" s="1"/>
  <c r="D135" i="4"/>
  <c r="E134" i="4"/>
  <c r="D134" i="4"/>
  <c r="F133" i="4"/>
  <c r="F132" i="4"/>
  <c r="F131" i="4"/>
  <c r="F130" i="4"/>
  <c r="E129" i="4"/>
  <c r="D125" i="1" s="1"/>
  <c r="D129" i="4"/>
  <c r="F128" i="4"/>
  <c r="F127" i="4"/>
  <c r="F126" i="4"/>
  <c r="E126" i="4"/>
  <c r="D126" i="4"/>
  <c r="E125" i="4"/>
  <c r="D121" i="1" s="1"/>
  <c r="D125" i="4"/>
  <c r="F124" i="4"/>
  <c r="F123" i="4"/>
  <c r="F122" i="4"/>
  <c r="F121" i="4"/>
  <c r="E120" i="4"/>
  <c r="D120" i="4"/>
  <c r="F120" i="4" s="1"/>
  <c r="F119" i="4"/>
  <c r="F118" i="4"/>
  <c r="F117" i="4"/>
  <c r="F116" i="4"/>
  <c r="F115" i="4"/>
  <c r="F114" i="4"/>
  <c r="F113" i="4"/>
  <c r="E112" i="4"/>
  <c r="D108" i="1" s="1"/>
  <c r="D112" i="4"/>
  <c r="F111" i="4"/>
  <c r="F110" i="4"/>
  <c r="F109" i="4"/>
  <c r="F108" i="4"/>
  <c r="E107" i="4"/>
  <c r="D107" i="4"/>
  <c r="F107" i="4" s="1"/>
  <c r="D106" i="4"/>
  <c r="F105" i="4"/>
  <c r="F104" i="4"/>
  <c r="F103" i="4"/>
  <c r="F102" i="4"/>
  <c r="F101" i="4"/>
  <c r="F100" i="4"/>
  <c r="F99" i="4"/>
  <c r="F98" i="4"/>
  <c r="E98" i="4"/>
  <c r="D94" i="1" s="1"/>
  <c r="D98" i="4"/>
  <c r="F97" i="4"/>
  <c r="F96" i="4"/>
  <c r="F95" i="4"/>
  <c r="F94" i="4"/>
  <c r="F93" i="4"/>
  <c r="F92" i="4"/>
  <c r="F91" i="4"/>
  <c r="E91" i="4"/>
  <c r="D91" i="4"/>
  <c r="F90" i="4"/>
  <c r="F89" i="4"/>
  <c r="F88" i="4"/>
  <c r="F87" i="4"/>
  <c r="F86" i="4"/>
  <c r="F85" i="4"/>
  <c r="F84" i="4"/>
  <c r="E83" i="4"/>
  <c r="D83" i="4"/>
  <c r="F83" i="4" s="1"/>
  <c r="F81" i="4"/>
  <c r="F80" i="4"/>
  <c r="F79" i="4"/>
  <c r="F78" i="4"/>
  <c r="F77" i="4"/>
  <c r="E77" i="4"/>
  <c r="D77" i="4"/>
  <c r="F76" i="4"/>
  <c r="F75" i="4"/>
  <c r="E74" i="4"/>
  <c r="D74" i="4"/>
  <c r="F74" i="4" s="1"/>
  <c r="F73" i="4"/>
  <c r="F72" i="4"/>
  <c r="E71" i="4"/>
  <c r="D67" i="1" s="1"/>
  <c r="D71" i="4"/>
  <c r="F71" i="4" s="1"/>
  <c r="F70" i="4"/>
  <c r="F69" i="4"/>
  <c r="E68" i="4"/>
  <c r="D64" i="1" s="1"/>
  <c r="D68" i="4"/>
  <c r="F68" i="4" s="1"/>
  <c r="F67" i="4"/>
  <c r="F66" i="4"/>
  <c r="F65" i="4"/>
  <c r="F64" i="4"/>
  <c r="E64" i="4"/>
  <c r="D64" i="4"/>
  <c r="F63" i="4"/>
  <c r="F62" i="4"/>
  <c r="E61" i="4"/>
  <c r="D57" i="1" s="1"/>
  <c r="D61" i="4"/>
  <c r="F61" i="4" s="1"/>
  <c r="F60" i="4"/>
  <c r="F59" i="4"/>
  <c r="E58" i="4"/>
  <c r="D54" i="1" s="1"/>
  <c r="D58" i="4"/>
  <c r="F58" i="4" s="1"/>
  <c r="F57" i="4"/>
  <c r="F56" i="4"/>
  <c r="F55" i="4"/>
  <c r="F54" i="4"/>
  <c r="E53" i="4"/>
  <c r="D49" i="1" s="1"/>
  <c r="D53" i="4"/>
  <c r="F53" i="4" s="1"/>
  <c r="F52" i="4"/>
  <c r="F51" i="4"/>
  <c r="F50" i="4"/>
  <c r="E50" i="4"/>
  <c r="D46" i="1" s="1"/>
  <c r="D50" i="4"/>
  <c r="F48" i="4"/>
  <c r="F47" i="4"/>
  <c r="F46" i="4"/>
  <c r="F45" i="4"/>
  <c r="E44" i="4"/>
  <c r="D44" i="4"/>
  <c r="D43" i="4" s="1"/>
  <c r="F43" i="4" s="1"/>
  <c r="E43" i="4"/>
  <c r="D39" i="1" s="1"/>
  <c r="F42" i="4"/>
  <c r="F41" i="4"/>
  <c r="F40" i="4"/>
  <c r="E39" i="4"/>
  <c r="D35" i="1" s="1"/>
  <c r="D39" i="4"/>
  <c r="F39" i="4" s="1"/>
  <c r="F38" i="4"/>
  <c r="F37" i="4"/>
  <c r="E36" i="4"/>
  <c r="D32" i="1" s="1"/>
  <c r="D36" i="4"/>
  <c r="F36" i="4" s="1"/>
  <c r="F35" i="4"/>
  <c r="F34" i="4"/>
  <c r="F33" i="4"/>
  <c r="F32" i="4"/>
  <c r="F31" i="4"/>
  <c r="F30" i="4"/>
  <c r="F29" i="4"/>
  <c r="E29" i="4"/>
  <c r="D25" i="1" s="1"/>
  <c r="D29" i="4"/>
  <c r="F28" i="4"/>
  <c r="F27" i="4"/>
  <c r="F26" i="4"/>
  <c r="F25" i="4"/>
  <c r="F24" i="4"/>
  <c r="F23" i="4"/>
  <c r="E23" i="4"/>
  <c r="D19" i="1" s="1"/>
  <c r="D23" i="4"/>
  <c r="F22" i="4"/>
  <c r="F21" i="4"/>
  <c r="F20" i="4"/>
  <c r="F19" i="4"/>
  <c r="F18" i="4"/>
  <c r="F17" i="4"/>
  <c r="E17" i="4"/>
  <c r="D13" i="1" s="1"/>
  <c r="D17" i="4"/>
  <c r="F16" i="4"/>
  <c r="F15" i="4"/>
  <c r="F14" i="4"/>
  <c r="F13" i="4"/>
  <c r="F12" i="4"/>
  <c r="F11" i="4"/>
  <c r="F10" i="4"/>
  <c r="F9" i="4"/>
  <c r="E8" i="4"/>
  <c r="D4" i="1" s="1"/>
  <c r="D8" i="4"/>
  <c r="F8" i="4" s="1"/>
  <c r="I41" i="3"/>
  <c r="G41" i="3"/>
  <c r="B41" i="3"/>
  <c r="G40" i="3"/>
  <c r="B40" i="3"/>
  <c r="G39" i="3"/>
  <c r="B39" i="3"/>
  <c r="H38" i="3"/>
  <c r="G38" i="3"/>
  <c r="B38" i="3"/>
  <c r="I36" i="3"/>
  <c r="H36" i="3"/>
  <c r="G36" i="3"/>
  <c r="B36" i="3"/>
  <c r="I35" i="3"/>
  <c r="G35" i="3"/>
  <c r="B35" i="3"/>
  <c r="H34" i="3"/>
  <c r="G34" i="3"/>
  <c r="B34" i="3"/>
  <c r="H33"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H1686" i="1"/>
  <c r="G1686" i="1"/>
  <c r="C1686" i="1"/>
  <c r="H1685" i="1"/>
  <c r="G1685" i="1"/>
  <c r="C1685" i="1"/>
  <c r="C1684" i="1"/>
  <c r="C1683" i="1"/>
  <c r="G1683" i="1" s="1"/>
  <c r="H1682" i="1"/>
  <c r="G1682" i="1"/>
  <c r="C1682" i="1"/>
  <c r="C1681" i="1"/>
  <c r="G1680" i="1"/>
  <c r="C1680" i="1"/>
  <c r="H1680" i="1" s="1"/>
  <c r="C1679" i="1"/>
  <c r="H1678" i="1"/>
  <c r="G1678" i="1"/>
  <c r="C1678" i="1"/>
  <c r="H1677" i="1"/>
  <c r="G1677" i="1"/>
  <c r="C1677" i="1"/>
  <c r="C1676" i="1"/>
  <c r="H1675" i="1"/>
  <c r="C1675" i="1"/>
  <c r="G1675" i="1" s="1"/>
  <c r="H1674" i="1"/>
  <c r="G1674" i="1"/>
  <c r="C1674" i="1"/>
  <c r="C1673" i="1"/>
  <c r="G1672" i="1"/>
  <c r="C1672" i="1"/>
  <c r="H1672" i="1" s="1"/>
  <c r="C1671" i="1"/>
  <c r="H1670" i="1"/>
  <c r="G1670" i="1"/>
  <c r="C1670" i="1"/>
  <c r="H1669" i="1"/>
  <c r="G1669" i="1"/>
  <c r="C1669" i="1"/>
  <c r="C1668" i="1"/>
  <c r="H1667" i="1"/>
  <c r="C1667" i="1"/>
  <c r="G1667" i="1" s="1"/>
  <c r="H1666" i="1"/>
  <c r="G1666" i="1"/>
  <c r="C1666" i="1"/>
  <c r="C1665" i="1"/>
  <c r="G1664" i="1"/>
  <c r="C1664" i="1"/>
  <c r="H1664" i="1" s="1"/>
  <c r="C1663" i="1"/>
  <c r="H1662" i="1"/>
  <c r="G1662" i="1"/>
  <c r="C1662" i="1"/>
  <c r="H1661" i="1"/>
  <c r="G1661" i="1"/>
  <c r="C1661" i="1"/>
  <c r="C1660" i="1"/>
  <c r="H1659" i="1"/>
  <c r="C1659" i="1"/>
  <c r="G1659" i="1" s="1"/>
  <c r="H1658" i="1"/>
  <c r="G1658" i="1"/>
  <c r="C1658" i="1"/>
  <c r="C1657" i="1"/>
  <c r="G1656" i="1"/>
  <c r="C1656" i="1"/>
  <c r="H1656" i="1" s="1"/>
  <c r="C1655" i="1"/>
  <c r="H1654" i="1"/>
  <c r="G1654" i="1"/>
  <c r="C1654" i="1"/>
  <c r="H1653" i="1"/>
  <c r="G1653" i="1"/>
  <c r="C1653" i="1"/>
  <c r="C1652" i="1"/>
  <c r="H1651" i="1"/>
  <c r="C1651" i="1"/>
  <c r="G1651" i="1" s="1"/>
  <c r="H1650" i="1"/>
  <c r="G1650" i="1"/>
  <c r="C1650" i="1"/>
  <c r="C1649" i="1"/>
  <c r="G1648" i="1"/>
  <c r="C1648" i="1"/>
  <c r="H1648" i="1" s="1"/>
  <c r="C1647" i="1"/>
  <c r="H1646" i="1"/>
  <c r="G1646" i="1"/>
  <c r="C1646" i="1"/>
  <c r="H1645" i="1"/>
  <c r="G1645" i="1"/>
  <c r="C1645" i="1"/>
  <c r="C1644" i="1"/>
  <c r="H1643" i="1"/>
  <c r="C1643" i="1"/>
  <c r="G1643" i="1" s="1"/>
  <c r="H1642" i="1"/>
  <c r="G1642" i="1"/>
  <c r="C1642" i="1"/>
  <c r="C1641" i="1"/>
  <c r="G1640" i="1"/>
  <c r="C1640" i="1"/>
  <c r="H1640" i="1" s="1"/>
  <c r="C1639" i="1"/>
  <c r="H1638" i="1"/>
  <c r="G1638" i="1"/>
  <c r="C1638" i="1"/>
  <c r="H1637" i="1"/>
  <c r="G1637" i="1"/>
  <c r="C1637" i="1"/>
  <c r="C1636" i="1"/>
  <c r="H1635" i="1"/>
  <c r="C1635" i="1"/>
  <c r="G1635" i="1" s="1"/>
  <c r="H1634" i="1"/>
  <c r="G1634" i="1"/>
  <c r="C1634" i="1"/>
  <c r="C1633" i="1"/>
  <c r="G1632" i="1"/>
  <c r="C1632" i="1"/>
  <c r="H1632" i="1" s="1"/>
  <c r="C1631" i="1"/>
  <c r="H1630" i="1"/>
  <c r="G1630" i="1"/>
  <c r="C1630" i="1"/>
  <c r="H1629" i="1"/>
  <c r="G1629" i="1"/>
  <c r="C1629" i="1"/>
  <c r="C1628" i="1"/>
  <c r="H1627" i="1"/>
  <c r="C1627" i="1"/>
  <c r="G1627" i="1" s="1"/>
  <c r="H1626" i="1"/>
  <c r="G1626" i="1"/>
  <c r="C1626" i="1"/>
  <c r="C1625" i="1"/>
  <c r="G1624" i="1"/>
  <c r="C1624" i="1"/>
  <c r="H1624" i="1" s="1"/>
  <c r="C1623" i="1"/>
  <c r="C1620" i="1"/>
  <c r="H1620" i="1" s="1"/>
  <c r="H1619" i="1"/>
  <c r="C1619" i="1"/>
  <c r="G1619" i="1" s="1"/>
  <c r="H1618" i="1"/>
  <c r="G1618" i="1"/>
  <c r="C1618" i="1"/>
  <c r="H1617" i="1"/>
  <c r="C1617" i="1"/>
  <c r="G1617" i="1" s="1"/>
  <c r="G1616" i="1"/>
  <c r="C1616" i="1"/>
  <c r="H1616" i="1" s="1"/>
  <c r="C1615" i="1"/>
  <c r="G1615" i="1" s="1"/>
  <c r="H1614" i="1"/>
  <c r="G1614" i="1"/>
  <c r="C1614" i="1"/>
  <c r="G1613" i="1"/>
  <c r="C1613" i="1"/>
  <c r="H1613" i="1" s="1"/>
  <c r="C1612" i="1"/>
  <c r="H1612" i="1" s="1"/>
  <c r="H1611" i="1"/>
  <c r="C1611" i="1"/>
  <c r="G1611" i="1" s="1"/>
  <c r="H1610" i="1"/>
  <c r="G1610" i="1"/>
  <c r="C1610" i="1"/>
  <c r="H1609" i="1"/>
  <c r="C1609" i="1"/>
  <c r="G1609" i="1" s="1"/>
  <c r="G1608" i="1"/>
  <c r="C1608" i="1"/>
  <c r="H1608" i="1" s="1"/>
  <c r="C1607" i="1"/>
  <c r="G1607" i="1" s="1"/>
  <c r="H1606" i="1"/>
  <c r="G1606" i="1"/>
  <c r="C1606" i="1"/>
  <c r="G1605" i="1"/>
  <c r="C1605" i="1"/>
  <c r="H1605" i="1" s="1"/>
  <c r="C1604" i="1"/>
  <c r="H1604" i="1" s="1"/>
  <c r="H1603" i="1"/>
  <c r="C1603" i="1"/>
  <c r="G1603" i="1" s="1"/>
  <c r="H1602" i="1"/>
  <c r="G1602" i="1"/>
  <c r="H1601" i="1"/>
  <c r="G1601" i="1"/>
  <c r="C1601" i="1"/>
  <c r="C1600" i="1"/>
  <c r="H1599" i="1"/>
  <c r="C1599" i="1"/>
  <c r="G1599" i="1" s="1"/>
  <c r="H1598" i="1"/>
  <c r="G1598" i="1"/>
  <c r="C1598" i="1"/>
  <c r="C1597" i="1"/>
  <c r="G1596" i="1"/>
  <c r="C1596" i="1"/>
  <c r="H1596" i="1" s="1"/>
  <c r="C1595" i="1"/>
  <c r="C1594" i="1"/>
  <c r="H1594" i="1" s="1"/>
  <c r="H1593" i="1"/>
  <c r="G1593" i="1"/>
  <c r="C1593" i="1"/>
  <c r="C1592" i="1"/>
  <c r="H1591" i="1"/>
  <c r="C1591" i="1"/>
  <c r="G1591" i="1" s="1"/>
  <c r="C1590" i="1"/>
  <c r="H1590" i="1" s="1"/>
  <c r="C1589" i="1"/>
  <c r="G1588" i="1"/>
  <c r="C1588" i="1"/>
  <c r="H1588" i="1" s="1"/>
  <c r="C1587" i="1"/>
  <c r="C1586" i="1"/>
  <c r="H1586" i="1" s="1"/>
  <c r="C1584" i="1"/>
  <c r="C1582" i="1"/>
  <c r="G1582" i="1" s="1"/>
  <c r="H1581" i="1"/>
  <c r="D1581" i="1"/>
  <c r="C1581" i="1"/>
  <c r="J1580" i="1"/>
  <c r="H1580" i="1"/>
  <c r="G1580" i="1"/>
  <c r="D1580" i="1"/>
  <c r="C1580" i="1"/>
  <c r="D1579" i="1"/>
  <c r="C1579" i="1"/>
  <c r="J1579" i="1" s="1"/>
  <c r="D1578" i="1"/>
  <c r="C1578" i="1"/>
  <c r="D1577" i="1"/>
  <c r="D1576" i="1"/>
  <c r="C1576" i="1"/>
  <c r="G1575" i="1"/>
  <c r="D1575" i="1"/>
  <c r="J1575" i="1" s="1"/>
  <c r="C1575" i="1"/>
  <c r="I1574" i="1"/>
  <c r="H1574" i="1"/>
  <c r="D1574" i="1"/>
  <c r="C1574" i="1"/>
  <c r="G1574" i="1" s="1"/>
  <c r="J1573" i="1"/>
  <c r="H1573" i="1"/>
  <c r="D1573" i="1"/>
  <c r="G1573" i="1" s="1"/>
  <c r="I1573" i="1" s="1"/>
  <c r="C1573" i="1"/>
  <c r="H1572" i="1"/>
  <c r="D1572" i="1"/>
  <c r="G1572" i="1" s="1"/>
  <c r="C1572" i="1"/>
  <c r="D1571" i="1"/>
  <c r="D1570" i="1"/>
  <c r="C1570" i="1"/>
  <c r="D1569" i="1"/>
  <c r="C1569" i="1"/>
  <c r="H1568" i="1"/>
  <c r="D1568" i="1"/>
  <c r="C1568" i="1"/>
  <c r="J1567" i="1"/>
  <c r="H1567" i="1"/>
  <c r="G1567" i="1"/>
  <c r="D1567" i="1"/>
  <c r="C1567" i="1"/>
  <c r="D1566" i="1"/>
  <c r="C1566" i="1"/>
  <c r="J1566" i="1" s="1"/>
  <c r="D1565" i="1"/>
  <c r="C1565" i="1"/>
  <c r="H1564" i="1"/>
  <c r="D1564" i="1"/>
  <c r="C1564" i="1"/>
  <c r="D1563" i="1"/>
  <c r="C1563" i="1"/>
  <c r="G1562" i="1"/>
  <c r="D1562" i="1"/>
  <c r="J1562" i="1" s="1"/>
  <c r="C1562" i="1"/>
  <c r="I1561" i="1"/>
  <c r="H1561" i="1"/>
  <c r="D1561" i="1"/>
  <c r="C1561" i="1"/>
  <c r="G1561" i="1" s="1"/>
  <c r="J1560" i="1"/>
  <c r="H1560" i="1"/>
  <c r="D1560" i="1"/>
  <c r="G1560" i="1" s="1"/>
  <c r="I1560" i="1" s="1"/>
  <c r="C1560" i="1"/>
  <c r="D1559" i="1"/>
  <c r="C1559" i="1"/>
  <c r="G1558" i="1"/>
  <c r="D1558" i="1"/>
  <c r="J1558" i="1" s="1"/>
  <c r="C1558" i="1"/>
  <c r="I1557" i="1"/>
  <c r="H1557" i="1"/>
  <c r="D1557" i="1"/>
  <c r="C1557" i="1"/>
  <c r="G1557" i="1" s="1"/>
  <c r="H1556" i="1"/>
  <c r="D1556" i="1"/>
  <c r="C1556" i="1"/>
  <c r="C1555" i="1"/>
  <c r="G1554" i="1"/>
  <c r="D1554" i="1"/>
  <c r="J1554" i="1" s="1"/>
  <c r="C1554" i="1"/>
  <c r="I1553" i="1"/>
  <c r="H1553" i="1"/>
  <c r="D1553" i="1"/>
  <c r="C1553" i="1"/>
  <c r="G1553" i="1" s="1"/>
  <c r="J1552" i="1"/>
  <c r="H1552" i="1"/>
  <c r="D1552" i="1"/>
  <c r="G1552" i="1" s="1"/>
  <c r="I1552" i="1" s="1"/>
  <c r="C1552" i="1"/>
  <c r="D1551" i="1"/>
  <c r="C1551" i="1"/>
  <c r="G1550" i="1"/>
  <c r="D1550" i="1"/>
  <c r="J1550" i="1" s="1"/>
  <c r="C1550" i="1"/>
  <c r="I1549" i="1"/>
  <c r="H1549" i="1"/>
  <c r="D1549" i="1"/>
  <c r="C1549" i="1"/>
  <c r="G1549" i="1" s="1"/>
  <c r="J1548" i="1"/>
  <c r="H1548" i="1"/>
  <c r="D1548" i="1"/>
  <c r="G1548" i="1" s="1"/>
  <c r="I1548" i="1" s="1"/>
  <c r="C1548" i="1"/>
  <c r="D1547" i="1"/>
  <c r="C1547" i="1"/>
  <c r="H1547" i="1" s="1"/>
  <c r="G1546" i="1"/>
  <c r="D1546" i="1"/>
  <c r="C1546" i="1"/>
  <c r="H1545" i="1"/>
  <c r="G1545" i="1"/>
  <c r="I1545" i="1" s="1"/>
  <c r="D1545" i="1"/>
  <c r="C1545" i="1"/>
  <c r="J1545" i="1" s="1"/>
  <c r="D1544" i="1"/>
  <c r="C1544" i="1"/>
  <c r="J1544" i="1" s="1"/>
  <c r="D1543" i="1"/>
  <c r="C1543" i="1"/>
  <c r="J1543" i="1" s="1"/>
  <c r="G1542" i="1"/>
  <c r="D1542" i="1"/>
  <c r="C1542" i="1"/>
  <c r="D1541" i="1"/>
  <c r="H1541" i="1" s="1"/>
  <c r="C1541" i="1"/>
  <c r="C1540" i="1"/>
  <c r="C1539" i="1"/>
  <c r="C1538"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D1512" i="1"/>
  <c r="H1512" i="1" s="1"/>
  <c r="C1512" i="1"/>
  <c r="C1511"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H1495" i="1"/>
  <c r="C1495" i="1"/>
  <c r="G1495" i="1" s="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D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C1471" i="1"/>
  <c r="H1471" i="1" s="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C1446" i="1"/>
  <c r="H1445" i="1"/>
  <c r="D1445" i="1"/>
  <c r="C1445" i="1"/>
  <c r="G1445" i="1" s="1"/>
  <c r="H1444" i="1"/>
  <c r="D1444" i="1"/>
  <c r="C1444" i="1"/>
  <c r="G1444" i="1" s="1"/>
  <c r="D1443" i="1"/>
  <c r="C1443" i="1"/>
  <c r="G1443" i="1" s="1"/>
  <c r="D1442" i="1"/>
  <c r="C1442" i="1"/>
  <c r="G1442" i="1" s="1"/>
  <c r="H1441" i="1"/>
  <c r="D1441" i="1"/>
  <c r="C1441" i="1"/>
  <c r="G1441" i="1" s="1"/>
  <c r="H1440" i="1"/>
  <c r="D1440" i="1"/>
  <c r="C1440" i="1"/>
  <c r="G1440" i="1" s="1"/>
  <c r="D1439" i="1"/>
  <c r="C1439" i="1"/>
  <c r="G1439" i="1" s="1"/>
  <c r="D1438" i="1"/>
  <c r="C1438" i="1"/>
  <c r="G1438" i="1" s="1"/>
  <c r="H1437" i="1"/>
  <c r="D1437" i="1"/>
  <c r="C1437" i="1"/>
  <c r="G1437" i="1" s="1"/>
  <c r="H1436" i="1"/>
  <c r="D1436" i="1"/>
  <c r="C1436" i="1"/>
  <c r="G1436" i="1" s="1"/>
  <c r="D1435" i="1"/>
  <c r="C1435" i="1"/>
  <c r="G1435" i="1" s="1"/>
  <c r="D1434" i="1"/>
  <c r="C1434" i="1"/>
  <c r="G1434" i="1" s="1"/>
  <c r="H1433" i="1"/>
  <c r="D1433" i="1"/>
  <c r="C1433" i="1"/>
  <c r="G1433" i="1" s="1"/>
  <c r="C1432"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D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D1402" i="1"/>
  <c r="D1401" i="1"/>
  <c r="H1400" i="1"/>
  <c r="D1400" i="1"/>
  <c r="C1400" i="1"/>
  <c r="G1400" i="1" s="1"/>
  <c r="D1399" i="1"/>
  <c r="C1399" i="1"/>
  <c r="H1399" i="1" s="1"/>
  <c r="D1398" i="1"/>
  <c r="C1398" i="1"/>
  <c r="H1398" i="1" s="1"/>
  <c r="H1397" i="1"/>
  <c r="G1397" i="1"/>
  <c r="D1397" i="1"/>
  <c r="C1397" i="1"/>
  <c r="D1396" i="1"/>
  <c r="C1396" i="1"/>
  <c r="D1395" i="1"/>
  <c r="C1395" i="1"/>
  <c r="H1395" i="1" s="1"/>
  <c r="D1394" i="1"/>
  <c r="G1394" i="1" s="1"/>
  <c r="C1394" i="1"/>
  <c r="H1393" i="1"/>
  <c r="D1393" i="1"/>
  <c r="G1393" i="1" s="1"/>
  <c r="C1393" i="1"/>
  <c r="D1392" i="1"/>
  <c r="C1392" i="1"/>
  <c r="H1392" i="1" s="1"/>
  <c r="D1391" i="1"/>
  <c r="C1391" i="1"/>
  <c r="H1390" i="1"/>
  <c r="G1390" i="1"/>
  <c r="D1390" i="1"/>
  <c r="C1390" i="1"/>
  <c r="H1389" i="1"/>
  <c r="D1389" i="1"/>
  <c r="G1389" i="1" s="1"/>
  <c r="C1389" i="1"/>
  <c r="D1388" i="1"/>
  <c r="C1388" i="1"/>
  <c r="H1387" i="1"/>
  <c r="D1387" i="1"/>
  <c r="C1387" i="1"/>
  <c r="G1387" i="1" s="1"/>
  <c r="D1386" i="1"/>
  <c r="C1386" i="1"/>
  <c r="H1386" i="1" s="1"/>
  <c r="H1385" i="1"/>
  <c r="G1385" i="1"/>
  <c r="D1385" i="1"/>
  <c r="C1385" i="1"/>
  <c r="D1384" i="1"/>
  <c r="C1384" i="1"/>
  <c r="H1384" i="1" s="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D1340" i="1"/>
  <c r="H1340" i="1" s="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G1307" i="1"/>
  <c r="D1307" i="1"/>
  <c r="H1307" i="1" s="1"/>
  <c r="C1307" i="1"/>
  <c r="D1306" i="1"/>
  <c r="H1306" i="1" s="1"/>
  <c r="C1306" i="1"/>
  <c r="G1305" i="1"/>
  <c r="D1305" i="1"/>
  <c r="H1305" i="1" s="1"/>
  <c r="C1305" i="1"/>
  <c r="H1304" i="1"/>
  <c r="G1304" i="1"/>
  <c r="D1304" i="1"/>
  <c r="C1304" i="1"/>
  <c r="H1303" i="1"/>
  <c r="G1303" i="1"/>
  <c r="D1303" i="1"/>
  <c r="C1303" i="1"/>
  <c r="D1302" i="1"/>
  <c r="H1302" i="1" s="1"/>
  <c r="C1302" i="1"/>
  <c r="C1301" i="1"/>
  <c r="C1300" i="1"/>
  <c r="D1299" i="1"/>
  <c r="C1299" i="1"/>
  <c r="H1299" i="1" s="1"/>
  <c r="H1298" i="1"/>
  <c r="D1298" i="1"/>
  <c r="C1298" i="1"/>
  <c r="G1298" i="1" s="1"/>
  <c r="D1297" i="1"/>
  <c r="C1297" i="1"/>
  <c r="D1296" i="1"/>
  <c r="C1296" i="1"/>
  <c r="D1295" i="1"/>
  <c r="C1295" i="1"/>
  <c r="H1294" i="1"/>
  <c r="D1294" i="1"/>
  <c r="C1294" i="1"/>
  <c r="G1294" i="1" s="1"/>
  <c r="D1293" i="1"/>
  <c r="C1293" i="1"/>
  <c r="G1293" i="1" s="1"/>
  <c r="D1292" i="1"/>
  <c r="C1292" i="1"/>
  <c r="G1292" i="1" s="1"/>
  <c r="D1291" i="1"/>
  <c r="C1291" i="1"/>
  <c r="G1291" i="1" s="1"/>
  <c r="D1290" i="1"/>
  <c r="H1290" i="1" s="1"/>
  <c r="C1290" i="1"/>
  <c r="D1289" i="1"/>
  <c r="C1289" i="1"/>
  <c r="G1289" i="1" s="1"/>
  <c r="D1288" i="1"/>
  <c r="C1288" i="1"/>
  <c r="G1288" i="1" s="1"/>
  <c r="D1287" i="1"/>
  <c r="C1287" i="1"/>
  <c r="D1286" i="1"/>
  <c r="H1286" i="1" s="1"/>
  <c r="C1286" i="1"/>
  <c r="D1285" i="1"/>
  <c r="C1285" i="1"/>
  <c r="G1285" i="1" s="1"/>
  <c r="D1284" i="1"/>
  <c r="C1284" i="1"/>
  <c r="D1283" i="1"/>
  <c r="C1283" i="1"/>
  <c r="D1282" i="1"/>
  <c r="H1282" i="1" s="1"/>
  <c r="C1282" i="1"/>
  <c r="D1281" i="1"/>
  <c r="C1281" i="1"/>
  <c r="D1280" i="1"/>
  <c r="C1280" i="1"/>
  <c r="G1280" i="1" s="1"/>
  <c r="D1279" i="1"/>
  <c r="C1279" i="1"/>
  <c r="G1279" i="1" s="1"/>
  <c r="D1278" i="1"/>
  <c r="D1277" i="1"/>
  <c r="C1277" i="1"/>
  <c r="G1277" i="1" s="1"/>
  <c r="D1276" i="1"/>
  <c r="C1276" i="1"/>
  <c r="H1275" i="1"/>
  <c r="D1275" i="1"/>
  <c r="C1275" i="1"/>
  <c r="G1275" i="1" s="1"/>
  <c r="D1274" i="1"/>
  <c r="C1274" i="1"/>
  <c r="G1274" i="1" s="1"/>
  <c r="D1273" i="1"/>
  <c r="C1273" i="1"/>
  <c r="G1273" i="1" s="1"/>
  <c r="D1272" i="1"/>
  <c r="C1272" i="1"/>
  <c r="G1272" i="1" s="1"/>
  <c r="D1271" i="1"/>
  <c r="C1271" i="1"/>
  <c r="G1271" i="1" s="1"/>
  <c r="H1270" i="1"/>
  <c r="D1270" i="1"/>
  <c r="C1270" i="1"/>
  <c r="G1270" i="1" s="1"/>
  <c r="D1269" i="1"/>
  <c r="C1269" i="1"/>
  <c r="C1268" i="1"/>
  <c r="D1267" i="1"/>
  <c r="H1267" i="1" s="1"/>
  <c r="C1267" i="1"/>
  <c r="D1266" i="1"/>
  <c r="H1266" i="1" s="1"/>
  <c r="C1266" i="1"/>
  <c r="D1265" i="1"/>
  <c r="C1265" i="1"/>
  <c r="G1265" i="1" s="1"/>
  <c r="C1264" i="1"/>
  <c r="H1263" i="1"/>
  <c r="D1263" i="1"/>
  <c r="C1263" i="1"/>
  <c r="G1263" i="1" s="1"/>
  <c r="H1262" i="1"/>
  <c r="D1262" i="1"/>
  <c r="C1262" i="1"/>
  <c r="D1261" i="1"/>
  <c r="C1261" i="1"/>
  <c r="C1260" i="1"/>
  <c r="H1258" i="1"/>
  <c r="G1258" i="1"/>
  <c r="D1258" i="1"/>
  <c r="C1258" i="1"/>
  <c r="G1257" i="1"/>
  <c r="D1257" i="1"/>
  <c r="H1257" i="1" s="1"/>
  <c r="C1257" i="1"/>
  <c r="D1256"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C1241" i="1"/>
  <c r="H1241" i="1" s="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H1222" i="1"/>
  <c r="D1222" i="1"/>
  <c r="C1222" i="1"/>
  <c r="G1222" i="1" s="1"/>
  <c r="D1221" i="1"/>
  <c r="C1221" i="1"/>
  <c r="G1221" i="1" s="1"/>
  <c r="D1220" i="1"/>
  <c r="C1220" i="1"/>
  <c r="G1220" i="1" s="1"/>
  <c r="H1219" i="1"/>
  <c r="D1219" i="1"/>
  <c r="C1219" i="1"/>
  <c r="G1219" i="1" s="1"/>
  <c r="H1218" i="1"/>
  <c r="D1218" i="1"/>
  <c r="C1218" i="1"/>
  <c r="G1218" i="1" s="1"/>
  <c r="D1217" i="1"/>
  <c r="C1217" i="1"/>
  <c r="G1217" i="1" s="1"/>
  <c r="D1216" i="1"/>
  <c r="C1216" i="1"/>
  <c r="G1216" i="1" s="1"/>
  <c r="H1215" i="1"/>
  <c r="C1215" i="1"/>
  <c r="G1215" i="1" s="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6" i="1"/>
  <c r="G1206" i="1"/>
  <c r="D1206" i="1"/>
  <c r="C1206" i="1"/>
  <c r="H1205" i="1"/>
  <c r="G1205" i="1"/>
  <c r="D1205" i="1"/>
  <c r="C1205" i="1"/>
  <c r="H1204" i="1"/>
  <c r="G1204" i="1"/>
  <c r="D1204" i="1"/>
  <c r="C1204" i="1"/>
  <c r="H1203" i="1"/>
  <c r="G1203" i="1"/>
  <c r="D1203" i="1"/>
  <c r="C1203" i="1"/>
  <c r="H1202" i="1"/>
  <c r="G1202" i="1"/>
  <c r="D1202" i="1"/>
  <c r="C1202" i="1"/>
  <c r="C1201" i="1"/>
  <c r="D1200" i="1"/>
  <c r="C1200" i="1"/>
  <c r="D1199" i="1"/>
  <c r="C1199" i="1"/>
  <c r="D1198" i="1"/>
  <c r="C1198" i="1"/>
  <c r="D1197" i="1"/>
  <c r="C1197" i="1"/>
  <c r="D1196" i="1"/>
  <c r="C1196" i="1"/>
  <c r="D1195" i="1"/>
  <c r="C1195" i="1"/>
  <c r="D1194" i="1"/>
  <c r="C1194" i="1"/>
  <c r="D1193" i="1"/>
  <c r="C1193" i="1"/>
  <c r="D1192" i="1"/>
  <c r="C1192" i="1"/>
  <c r="D1191" i="1"/>
  <c r="C1191" i="1"/>
  <c r="C1190" i="1"/>
  <c r="H1189" i="1"/>
  <c r="D1189" i="1"/>
  <c r="C1189" i="1"/>
  <c r="G1189" i="1" s="1"/>
  <c r="D1188" i="1"/>
  <c r="C1188" i="1"/>
  <c r="G1188" i="1" s="1"/>
  <c r="D1187" i="1"/>
  <c r="C1187" i="1"/>
  <c r="G1187" i="1" s="1"/>
  <c r="H1186" i="1"/>
  <c r="D1186" i="1"/>
  <c r="C1186" i="1"/>
  <c r="G1186" i="1" s="1"/>
  <c r="H1185" i="1"/>
  <c r="D1185" i="1"/>
  <c r="C1185" i="1"/>
  <c r="G1185" i="1" s="1"/>
  <c r="D1184" i="1"/>
  <c r="C1184" i="1"/>
  <c r="D1183" i="1"/>
  <c r="C1183" i="1"/>
  <c r="G1183" i="1" s="1"/>
  <c r="D1179" i="1"/>
  <c r="C1179" i="1"/>
  <c r="D1178" i="1"/>
  <c r="C1178" i="1"/>
  <c r="D1177" i="1"/>
  <c r="C1177" i="1"/>
  <c r="C1176" i="1"/>
  <c r="H1175" i="1"/>
  <c r="D1175" i="1"/>
  <c r="C1175" i="1"/>
  <c r="G1175" i="1" s="1"/>
  <c r="H1174" i="1"/>
  <c r="D1174" i="1"/>
  <c r="C1174" i="1"/>
  <c r="G1174" i="1" s="1"/>
  <c r="D1173" i="1"/>
  <c r="C1173" i="1"/>
  <c r="G1173" i="1" s="1"/>
  <c r="D1172" i="1"/>
  <c r="C1172" i="1"/>
  <c r="G1172" i="1" s="1"/>
  <c r="H1171" i="1"/>
  <c r="D1171" i="1"/>
  <c r="C1171" i="1"/>
  <c r="G1171" i="1" s="1"/>
  <c r="H1170" i="1"/>
  <c r="C1170" i="1"/>
  <c r="G1170" i="1" s="1"/>
  <c r="H1169" i="1"/>
  <c r="G1169" i="1"/>
  <c r="D1169" i="1"/>
  <c r="C1169" i="1"/>
  <c r="H1168" i="1"/>
  <c r="G1168" i="1"/>
  <c r="D1168" i="1"/>
  <c r="C1168" i="1"/>
  <c r="D1167" i="1"/>
  <c r="H1167" i="1" s="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C1094" i="1"/>
  <c r="C1093" i="1"/>
  <c r="D1092" i="1"/>
  <c r="C1092" i="1"/>
  <c r="G1092" i="1" s="1"/>
  <c r="D1091" i="1"/>
  <c r="C1091" i="1"/>
  <c r="G1091" i="1" s="1"/>
  <c r="H1090" i="1"/>
  <c r="D1090" i="1"/>
  <c r="C1090" i="1"/>
  <c r="G1090" i="1" s="1"/>
  <c r="H1089" i="1"/>
  <c r="D1089" i="1"/>
  <c r="C1089" i="1"/>
  <c r="G1089" i="1" s="1"/>
  <c r="D1088" i="1"/>
  <c r="C1088" i="1"/>
  <c r="G1088" i="1" s="1"/>
  <c r="D1087" i="1"/>
  <c r="C1087" i="1"/>
  <c r="G1087" i="1" s="1"/>
  <c r="H1086" i="1"/>
  <c r="D1086" i="1"/>
  <c r="C1086" i="1"/>
  <c r="G1086" i="1" s="1"/>
  <c r="H1085" i="1"/>
  <c r="D1085" i="1"/>
  <c r="C1085" i="1"/>
  <c r="G1085" i="1" s="1"/>
  <c r="D1084" i="1"/>
  <c r="C1084" i="1"/>
  <c r="G1084" i="1" s="1"/>
  <c r="D1083" i="1"/>
  <c r="C1083" i="1"/>
  <c r="G1083" i="1" s="1"/>
  <c r="H1082" i="1"/>
  <c r="D1082" i="1"/>
  <c r="C1082" i="1"/>
  <c r="G1082" i="1" s="1"/>
  <c r="H1081" i="1"/>
  <c r="C1081" i="1"/>
  <c r="G1081" i="1" s="1"/>
  <c r="H1080" i="1"/>
  <c r="G1080" i="1"/>
  <c r="D1080" i="1"/>
  <c r="C1080" i="1"/>
  <c r="H1079" i="1"/>
  <c r="G1079" i="1"/>
  <c r="D1079" i="1"/>
  <c r="C1079" i="1"/>
  <c r="D1078" i="1"/>
  <c r="H1078" i="1" s="1"/>
  <c r="C1078" i="1"/>
  <c r="H1077" i="1"/>
  <c r="G1077" i="1"/>
  <c r="D1077" i="1"/>
  <c r="C1077" i="1"/>
  <c r="D1076" i="1"/>
  <c r="H1076" i="1" s="1"/>
  <c r="C1076"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C1057" i="1"/>
  <c r="D1056" i="1"/>
  <c r="C1056" i="1"/>
  <c r="G1056" i="1" s="1"/>
  <c r="D1055" i="1"/>
  <c r="C1055" i="1"/>
  <c r="H1054" i="1"/>
  <c r="D1054" i="1"/>
  <c r="C1054" i="1"/>
  <c r="G1054" i="1" s="1"/>
  <c r="H1053" i="1"/>
  <c r="D1053" i="1"/>
  <c r="C1053" i="1"/>
  <c r="G1053" i="1" s="1"/>
  <c r="D1052" i="1"/>
  <c r="C1052" i="1"/>
  <c r="G1052" i="1" s="1"/>
  <c r="D1051" i="1"/>
  <c r="C1051" i="1"/>
  <c r="G1051" i="1" s="1"/>
  <c r="H1050" i="1"/>
  <c r="C1050" i="1"/>
  <c r="G1050" i="1" s="1"/>
  <c r="H1049" i="1"/>
  <c r="G1049" i="1"/>
  <c r="D1049" i="1"/>
  <c r="C1049" i="1"/>
  <c r="H1048" i="1"/>
  <c r="G1048" i="1"/>
  <c r="D1048" i="1"/>
  <c r="C1048" i="1"/>
  <c r="H1047" i="1"/>
  <c r="G1047" i="1"/>
  <c r="D1047" i="1"/>
  <c r="C1047" i="1"/>
  <c r="H1046" i="1"/>
  <c r="G1046" i="1"/>
  <c r="D1046" i="1"/>
  <c r="C1046" i="1"/>
  <c r="D1045" i="1"/>
  <c r="H1045" i="1" s="1"/>
  <c r="C1045" i="1"/>
  <c r="H1044" i="1"/>
  <c r="G1044" i="1"/>
  <c r="D1044" i="1"/>
  <c r="C1044" i="1"/>
  <c r="H1043" i="1"/>
  <c r="G1043" i="1"/>
  <c r="D1043" i="1"/>
  <c r="C1043" i="1"/>
  <c r="H1042" i="1"/>
  <c r="G1042" i="1"/>
  <c r="D1042" i="1"/>
  <c r="C1042" i="1"/>
  <c r="D1041" i="1"/>
  <c r="H1041" i="1" s="1"/>
  <c r="C1041" i="1"/>
  <c r="D1040" i="1"/>
  <c r="H1040" i="1" s="1"/>
  <c r="C1040" i="1"/>
  <c r="D1039" i="1"/>
  <c r="H1039" i="1" s="1"/>
  <c r="C1039" i="1"/>
  <c r="H1038" i="1"/>
  <c r="G1038" i="1"/>
  <c r="D1038" i="1"/>
  <c r="C1038" i="1"/>
  <c r="H1037" i="1"/>
  <c r="G1037" i="1"/>
  <c r="D1037" i="1"/>
  <c r="C1037" i="1"/>
  <c r="H1036" i="1"/>
  <c r="G1036" i="1"/>
  <c r="D1036" i="1"/>
  <c r="C1036" i="1"/>
  <c r="G1035" i="1"/>
  <c r="D1035" i="1"/>
  <c r="H1035" i="1" s="1"/>
  <c r="C1035" i="1"/>
  <c r="C1034" i="1"/>
  <c r="H1033" i="1"/>
  <c r="G1033" i="1"/>
  <c r="D1033" i="1"/>
  <c r="C1033" i="1"/>
  <c r="H1032" i="1"/>
  <c r="G1032" i="1"/>
  <c r="D1032" i="1"/>
  <c r="C1032" i="1"/>
  <c r="D1031" i="1"/>
  <c r="H1031" i="1" s="1"/>
  <c r="C1031" i="1"/>
  <c r="H1030" i="1"/>
  <c r="G1030" i="1"/>
  <c r="D1030" i="1"/>
  <c r="C1030" i="1"/>
  <c r="H1029" i="1"/>
  <c r="G1029" i="1"/>
  <c r="D1029" i="1"/>
  <c r="C1029" i="1"/>
  <c r="H1028" i="1"/>
  <c r="G1028" i="1"/>
  <c r="D1028" i="1"/>
  <c r="C1028" i="1"/>
  <c r="D1027" i="1"/>
  <c r="H1027" i="1" s="1"/>
  <c r="C1027" i="1"/>
  <c r="D1026" i="1"/>
  <c r="H1026" i="1" s="1"/>
  <c r="C1026" i="1"/>
  <c r="D1025" i="1"/>
  <c r="H1025" i="1" s="1"/>
  <c r="C1025"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G727" i="1"/>
  <c r="D727" i="1"/>
  <c r="H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D719" i="1"/>
  <c r="H719" i="1" s="1"/>
  <c r="C719" i="1"/>
  <c r="H718" i="1"/>
  <c r="G718" i="1"/>
  <c r="D718" i="1"/>
  <c r="C718" i="1"/>
  <c r="D717" i="1"/>
  <c r="H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G676"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D651" i="1"/>
  <c r="H651" i="1" s="1"/>
  <c r="C651" i="1"/>
  <c r="D650" i="1"/>
  <c r="H650" i="1" s="1"/>
  <c r="C650" i="1"/>
  <c r="C649" i="1"/>
  <c r="H648" i="1"/>
  <c r="D648" i="1"/>
  <c r="G648" i="1" s="1"/>
  <c r="C648" i="1"/>
  <c r="H647" i="1"/>
  <c r="G647" i="1"/>
  <c r="D647" i="1"/>
  <c r="C647" i="1"/>
  <c r="H646" i="1"/>
  <c r="D646" i="1"/>
  <c r="G646" i="1" s="1"/>
  <c r="C646" i="1"/>
  <c r="H645" i="1"/>
  <c r="D645" i="1"/>
  <c r="G645" i="1" s="1"/>
  <c r="C645" i="1"/>
  <c r="C642" i="1"/>
  <c r="C641" i="1"/>
  <c r="D636" i="1"/>
  <c r="H636" i="1" s="1"/>
  <c r="C636" i="1"/>
  <c r="D635" i="1"/>
  <c r="H635" i="1" s="1"/>
  <c r="C635" i="1"/>
  <c r="D632" i="1"/>
  <c r="C632" i="1"/>
  <c r="D631" i="1"/>
  <c r="C631" i="1"/>
  <c r="D630" i="1"/>
  <c r="C630" i="1"/>
  <c r="D629" i="1"/>
  <c r="C629" i="1"/>
  <c r="D628" i="1"/>
  <c r="C628" i="1"/>
  <c r="D627" i="1"/>
  <c r="C627" i="1"/>
  <c r="D626" i="1"/>
  <c r="C626" i="1"/>
  <c r="D625" i="1"/>
  <c r="C625" i="1"/>
  <c r="C624"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C597" i="1"/>
  <c r="H596" i="1"/>
  <c r="G596" i="1"/>
  <c r="D596" i="1"/>
  <c r="C596" i="1"/>
  <c r="H595" i="1"/>
  <c r="G595" i="1"/>
  <c r="D595" i="1"/>
  <c r="C595" i="1"/>
  <c r="H594" i="1"/>
  <c r="G594" i="1"/>
  <c r="D594" i="1"/>
  <c r="C594" i="1"/>
  <c r="H593" i="1"/>
  <c r="G593" i="1"/>
  <c r="D593" i="1"/>
  <c r="C593" i="1"/>
  <c r="H592" i="1"/>
  <c r="G592" i="1"/>
  <c r="D592" i="1"/>
  <c r="C592" i="1"/>
  <c r="D590" i="1"/>
  <c r="C590" i="1"/>
  <c r="D589" i="1"/>
  <c r="C589" i="1"/>
  <c r="D588" i="1"/>
  <c r="C588" i="1"/>
  <c r="D587" i="1"/>
  <c r="C587" i="1"/>
  <c r="D586" i="1"/>
  <c r="C586" i="1"/>
  <c r="C585" i="1"/>
  <c r="D584" i="1"/>
  <c r="C584" i="1"/>
  <c r="G584" i="1" s="1"/>
  <c r="D583" i="1"/>
  <c r="C583" i="1"/>
  <c r="G583" i="1" s="1"/>
  <c r="H582" i="1"/>
  <c r="D582" i="1"/>
  <c r="C582" i="1"/>
  <c r="G582" i="1" s="1"/>
  <c r="H581" i="1"/>
  <c r="D581" i="1"/>
  <c r="C581" i="1"/>
  <c r="G581" i="1" s="1"/>
  <c r="D580" i="1"/>
  <c r="C580" i="1"/>
  <c r="G580" i="1" s="1"/>
  <c r="D579" i="1"/>
  <c r="C579" i="1"/>
  <c r="G579" i="1" s="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8" i="1"/>
  <c r="G568" i="1"/>
  <c r="D568" i="1"/>
  <c r="C568" i="1"/>
  <c r="H567" i="1"/>
  <c r="G567" i="1"/>
  <c r="D567" i="1"/>
  <c r="C567" i="1"/>
  <c r="C566" i="1"/>
  <c r="D564" i="1"/>
  <c r="C564" i="1"/>
  <c r="G564" i="1" s="1"/>
  <c r="D563" i="1"/>
  <c r="C563" i="1"/>
  <c r="G563" i="1" s="1"/>
  <c r="H562" i="1"/>
  <c r="D562" i="1"/>
  <c r="C562" i="1"/>
  <c r="G562" i="1" s="1"/>
  <c r="H561" i="1"/>
  <c r="D561" i="1"/>
  <c r="C561" i="1"/>
  <c r="G561" i="1" s="1"/>
  <c r="D560" i="1"/>
  <c r="C560" i="1"/>
  <c r="G560" i="1" s="1"/>
  <c r="D559" i="1"/>
  <c r="C559" i="1"/>
  <c r="G559" i="1" s="1"/>
  <c r="H558" i="1"/>
  <c r="D558" i="1"/>
  <c r="C558" i="1"/>
  <c r="G558" i="1" s="1"/>
  <c r="H557" i="1"/>
  <c r="D557" i="1"/>
  <c r="C557" i="1"/>
  <c r="G557" i="1" s="1"/>
  <c r="D556" i="1"/>
  <c r="C556" i="1"/>
  <c r="G556" i="1" s="1"/>
  <c r="D555" i="1"/>
  <c r="C555" i="1"/>
  <c r="G555" i="1" s="1"/>
  <c r="H554" i="1"/>
  <c r="D554" i="1"/>
  <c r="C554" i="1"/>
  <c r="G554" i="1" s="1"/>
  <c r="H553" i="1"/>
  <c r="D553" i="1"/>
  <c r="C553" i="1"/>
  <c r="G553" i="1" s="1"/>
  <c r="D552" i="1"/>
  <c r="C552" i="1"/>
  <c r="G552" i="1" s="1"/>
  <c r="D551" i="1"/>
  <c r="C551" i="1"/>
  <c r="G551" i="1" s="1"/>
  <c r="H550" i="1"/>
  <c r="D550" i="1"/>
  <c r="C550" i="1"/>
  <c r="G550" i="1" s="1"/>
  <c r="H549" i="1"/>
  <c r="D549" i="1"/>
  <c r="C549" i="1"/>
  <c r="G549" i="1" s="1"/>
  <c r="D548" i="1"/>
  <c r="C548" i="1"/>
  <c r="G548" i="1" s="1"/>
  <c r="D547" i="1"/>
  <c r="C547" i="1"/>
  <c r="G547" i="1" s="1"/>
  <c r="H546" i="1"/>
  <c r="D546" i="1"/>
  <c r="C546" i="1"/>
  <c r="G546" i="1" s="1"/>
  <c r="H545" i="1"/>
  <c r="D545" i="1"/>
  <c r="C545" i="1"/>
  <c r="G545" i="1" s="1"/>
  <c r="D544" i="1"/>
  <c r="C544" i="1"/>
  <c r="G544" i="1" s="1"/>
  <c r="D543" i="1"/>
  <c r="C543" i="1"/>
  <c r="G543" i="1" s="1"/>
  <c r="H542" i="1"/>
  <c r="D542" i="1"/>
  <c r="C542" i="1"/>
  <c r="G542" i="1" s="1"/>
  <c r="H541" i="1"/>
  <c r="D541" i="1"/>
  <c r="C541" i="1"/>
  <c r="G541" i="1" s="1"/>
  <c r="D540" i="1"/>
  <c r="C540" i="1"/>
  <c r="G540" i="1" s="1"/>
  <c r="D539" i="1"/>
  <c r="C539" i="1"/>
  <c r="G539" i="1" s="1"/>
  <c r="H538" i="1"/>
  <c r="D538" i="1"/>
  <c r="C538" i="1"/>
  <c r="G538" i="1" s="1"/>
  <c r="H537" i="1"/>
  <c r="D537" i="1"/>
  <c r="C537" i="1"/>
  <c r="G537" i="1" s="1"/>
  <c r="D536" i="1"/>
  <c r="C536" i="1"/>
  <c r="G536" i="1" s="1"/>
  <c r="D535" i="1"/>
  <c r="C535" i="1"/>
  <c r="G535" i="1" s="1"/>
  <c r="H534" i="1"/>
  <c r="D534" i="1"/>
  <c r="C534" i="1"/>
  <c r="G534" i="1" s="1"/>
  <c r="H533" i="1"/>
  <c r="D533" i="1"/>
  <c r="C533" i="1"/>
  <c r="G533" i="1" s="1"/>
  <c r="D532" i="1"/>
  <c r="C532" i="1"/>
  <c r="G532" i="1" s="1"/>
  <c r="D531" i="1"/>
  <c r="C531" i="1"/>
  <c r="G531" i="1" s="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D520" i="1"/>
  <c r="H519" i="1"/>
  <c r="G519" i="1"/>
  <c r="D519" i="1"/>
  <c r="C519" i="1"/>
  <c r="H518" i="1"/>
  <c r="G518" i="1"/>
  <c r="D518" i="1"/>
  <c r="C518" i="1"/>
  <c r="C517" i="1"/>
  <c r="H515" i="1"/>
  <c r="D515" i="1"/>
  <c r="C515" i="1"/>
  <c r="G515" i="1" s="1"/>
  <c r="H514" i="1"/>
  <c r="D514" i="1"/>
  <c r="C514" i="1"/>
  <c r="G514" i="1" s="1"/>
  <c r="D513" i="1"/>
  <c r="C513" i="1"/>
  <c r="G513" i="1" s="1"/>
  <c r="D512" i="1"/>
  <c r="C512" i="1"/>
  <c r="G512" i="1" s="1"/>
  <c r="H511" i="1"/>
  <c r="D511" i="1"/>
  <c r="C511" i="1"/>
  <c r="G511" i="1" s="1"/>
  <c r="H510" i="1"/>
  <c r="D510" i="1"/>
  <c r="C510" i="1"/>
  <c r="G510" i="1" s="1"/>
  <c r="D509" i="1"/>
  <c r="C509" i="1"/>
  <c r="G509" i="1" s="1"/>
  <c r="D508" i="1"/>
  <c r="C508" i="1"/>
  <c r="G508" i="1" s="1"/>
  <c r="H507" i="1"/>
  <c r="D507" i="1"/>
  <c r="C507" i="1"/>
  <c r="G507" i="1" s="1"/>
  <c r="H506" i="1"/>
  <c r="D506" i="1"/>
  <c r="C506" i="1"/>
  <c r="G506" i="1" s="1"/>
  <c r="D505" i="1"/>
  <c r="C505" i="1"/>
  <c r="G505" i="1" s="1"/>
  <c r="D504" i="1"/>
  <c r="C504" i="1"/>
  <c r="G504" i="1" s="1"/>
  <c r="H503" i="1"/>
  <c r="C503" i="1"/>
  <c r="G503" i="1" s="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C496" i="1"/>
  <c r="H495" i="1"/>
  <c r="G495" i="1"/>
  <c r="D495" i="1"/>
  <c r="C495" i="1"/>
  <c r="H494" i="1"/>
  <c r="G494" i="1"/>
  <c r="D494" i="1"/>
  <c r="C494" i="1"/>
  <c r="H493" i="1"/>
  <c r="G493" i="1"/>
  <c r="D493" i="1"/>
  <c r="C493" i="1"/>
  <c r="H492" i="1"/>
  <c r="G492" i="1"/>
  <c r="D492" i="1"/>
  <c r="C492" i="1"/>
  <c r="C491" i="1"/>
  <c r="H491" i="1" s="1"/>
  <c r="D490" i="1"/>
  <c r="C490" i="1"/>
  <c r="D489" i="1"/>
  <c r="C489" i="1"/>
  <c r="D488" i="1"/>
  <c r="C488" i="1"/>
  <c r="D487" i="1"/>
  <c r="C487" i="1"/>
  <c r="D486" i="1"/>
  <c r="C486" i="1"/>
  <c r="D484" i="1"/>
  <c r="C484" i="1"/>
  <c r="G484" i="1" s="1"/>
  <c r="D483" i="1"/>
  <c r="C483" i="1"/>
  <c r="G483" i="1" s="1"/>
  <c r="H482" i="1"/>
  <c r="D482" i="1"/>
  <c r="C482" i="1"/>
  <c r="G482" i="1" s="1"/>
  <c r="H481" i="1"/>
  <c r="D481" i="1"/>
  <c r="C481" i="1"/>
  <c r="G481" i="1" s="1"/>
  <c r="D480" i="1"/>
  <c r="C480" i="1"/>
  <c r="G480" i="1" s="1"/>
  <c r="D479" i="1"/>
  <c r="C479" i="1"/>
  <c r="G479" i="1" s="1"/>
  <c r="H478" i="1"/>
  <c r="D478" i="1"/>
  <c r="C478" i="1"/>
  <c r="G478" i="1" s="1"/>
  <c r="H477" i="1"/>
  <c r="D477" i="1"/>
  <c r="C477" i="1"/>
  <c r="G477" i="1" s="1"/>
  <c r="D476" i="1"/>
  <c r="C476" i="1"/>
  <c r="G476" i="1" s="1"/>
  <c r="D475" i="1"/>
  <c r="C475" i="1"/>
  <c r="G475" i="1" s="1"/>
  <c r="H474" i="1"/>
  <c r="D474" i="1"/>
  <c r="C474" i="1"/>
  <c r="G474" i="1" s="1"/>
  <c r="H472" i="1"/>
  <c r="G472" i="1"/>
  <c r="D472" i="1"/>
  <c r="C472" i="1"/>
  <c r="H471" i="1"/>
  <c r="G471" i="1"/>
  <c r="D471" i="1"/>
  <c r="C471" i="1"/>
  <c r="H470" i="1"/>
  <c r="G470" i="1"/>
  <c r="D470" i="1"/>
  <c r="C470" i="1"/>
  <c r="H469" i="1"/>
  <c r="G469" i="1"/>
  <c r="D469" i="1"/>
  <c r="C469" i="1"/>
  <c r="H468" i="1"/>
  <c r="G468" i="1"/>
  <c r="D468" i="1"/>
  <c r="C468"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C460" i="1"/>
  <c r="D459" i="1"/>
  <c r="C459" i="1"/>
  <c r="D458" i="1"/>
  <c r="C458" i="1"/>
  <c r="D457" i="1"/>
  <c r="C457" i="1"/>
  <c r="D456" i="1"/>
  <c r="C456" i="1"/>
  <c r="D455" i="1"/>
  <c r="C455" i="1"/>
  <c r="D454" i="1"/>
  <c r="C454" i="1"/>
  <c r="D453" i="1"/>
  <c r="C453" i="1"/>
  <c r="D452" i="1"/>
  <c r="C452" i="1"/>
  <c r="C451" i="1"/>
  <c r="D450" i="1"/>
  <c r="C450" i="1"/>
  <c r="G450" i="1" s="1"/>
  <c r="D449" i="1"/>
  <c r="C449" i="1"/>
  <c r="G449" i="1" s="1"/>
  <c r="H448" i="1"/>
  <c r="D448" i="1"/>
  <c r="C448" i="1"/>
  <c r="G448" i="1" s="1"/>
  <c r="H447" i="1"/>
  <c r="D447" i="1"/>
  <c r="C447" i="1"/>
  <c r="G447" i="1" s="1"/>
  <c r="D446" i="1"/>
  <c r="C446" i="1"/>
  <c r="G446" i="1" s="1"/>
  <c r="D445" i="1"/>
  <c r="C445" i="1"/>
  <c r="G445" i="1" s="1"/>
  <c r="H444" i="1"/>
  <c r="D444" i="1"/>
  <c r="C444" i="1"/>
  <c r="G444" i="1" s="1"/>
  <c r="H443" i="1"/>
  <c r="D443" i="1"/>
  <c r="C443" i="1"/>
  <c r="G443" i="1" s="1"/>
  <c r="D442" i="1"/>
  <c r="C442" i="1"/>
  <c r="G442" i="1" s="1"/>
  <c r="D441" i="1"/>
  <c r="C441" i="1"/>
  <c r="G441" i="1" s="1"/>
  <c r="H440" i="1"/>
  <c r="D440" i="1"/>
  <c r="C440" i="1"/>
  <c r="G440" i="1" s="1"/>
  <c r="H439" i="1"/>
  <c r="C439" i="1"/>
  <c r="G439" i="1" s="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0" i="1"/>
  <c r="G430" i="1"/>
  <c r="D430" i="1"/>
  <c r="C430" i="1"/>
  <c r="H429" i="1"/>
  <c r="G429" i="1"/>
  <c r="D429" i="1"/>
  <c r="C429" i="1"/>
  <c r="H428" i="1"/>
  <c r="G428" i="1"/>
  <c r="D428" i="1"/>
  <c r="C428" i="1"/>
  <c r="H427" i="1"/>
  <c r="G427" i="1"/>
  <c r="D427" i="1"/>
  <c r="C427" i="1"/>
  <c r="H426" i="1"/>
  <c r="G426" i="1"/>
  <c r="D426" i="1"/>
  <c r="C426" i="1"/>
  <c r="D423" i="1"/>
  <c r="C423" i="1"/>
  <c r="G423" i="1" s="1"/>
  <c r="C422" i="1"/>
  <c r="D421" i="1"/>
  <c r="H421" i="1" s="1"/>
  <c r="C421" i="1"/>
  <c r="D416" i="1"/>
  <c r="C416" i="1"/>
  <c r="G416" i="1" s="1"/>
  <c r="D415" i="1"/>
  <c r="H415" i="1" s="1"/>
  <c r="C415" i="1"/>
  <c r="D414" i="1"/>
  <c r="H414" i="1" s="1"/>
  <c r="C414" i="1"/>
  <c r="G414" i="1" s="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D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C383" i="1"/>
  <c r="H383" i="1" s="1"/>
  <c r="D382" i="1"/>
  <c r="C382" i="1"/>
  <c r="D381" i="1"/>
  <c r="C381" i="1"/>
  <c r="D380" i="1"/>
  <c r="C380" i="1"/>
  <c r="D379" i="1"/>
  <c r="C379" i="1"/>
  <c r="D378" i="1"/>
  <c r="C378" i="1"/>
  <c r="D377" i="1"/>
  <c r="C377" i="1"/>
  <c r="H377" i="1" s="1"/>
  <c r="D376" i="1"/>
  <c r="C376" i="1"/>
  <c r="D375" i="1"/>
  <c r="C375" i="1"/>
  <c r="C374" i="1"/>
  <c r="G373" i="1"/>
  <c r="D373" i="1"/>
  <c r="C373" i="1"/>
  <c r="H373" i="1" s="1"/>
  <c r="G372" i="1"/>
  <c r="D372" i="1"/>
  <c r="C372" i="1"/>
  <c r="H372" i="1" s="1"/>
  <c r="D371" i="1"/>
  <c r="C371" i="1"/>
  <c r="H371" i="1" s="1"/>
  <c r="D370" i="1"/>
  <c r="C370" i="1"/>
  <c r="H370" i="1" s="1"/>
  <c r="G369" i="1"/>
  <c r="D369" i="1"/>
  <c r="C369" i="1"/>
  <c r="H369" i="1" s="1"/>
  <c r="D367" i="1"/>
  <c r="C367" i="1"/>
  <c r="G367" i="1" s="1"/>
  <c r="H366" i="1"/>
  <c r="D366" i="1"/>
  <c r="C366" i="1"/>
  <c r="G366" i="1" s="1"/>
  <c r="H365" i="1"/>
  <c r="D365" i="1"/>
  <c r="C365" i="1"/>
  <c r="G365" i="1" s="1"/>
  <c r="D364" i="1"/>
  <c r="C364" i="1"/>
  <c r="G364" i="1" s="1"/>
  <c r="D363" i="1"/>
  <c r="C363" i="1"/>
  <c r="G363" i="1" s="1"/>
  <c r="H362" i="1"/>
  <c r="D362" i="1"/>
  <c r="C362" i="1"/>
  <c r="G362" i="1" s="1"/>
  <c r="H361" i="1"/>
  <c r="D361" i="1"/>
  <c r="C361" i="1"/>
  <c r="G361" i="1" s="1"/>
  <c r="D360" i="1"/>
  <c r="C360" i="1"/>
  <c r="G360" i="1" s="1"/>
  <c r="D359" i="1"/>
  <c r="C359" i="1"/>
  <c r="G359" i="1" s="1"/>
  <c r="H358" i="1"/>
  <c r="D358" i="1"/>
  <c r="C358" i="1"/>
  <c r="G358" i="1" s="1"/>
  <c r="C357" i="1"/>
  <c r="D354" i="1"/>
  <c r="C354" i="1"/>
  <c r="H354" i="1" s="1"/>
  <c r="D353" i="1"/>
  <c r="C353" i="1"/>
  <c r="H353" i="1" s="1"/>
  <c r="G352" i="1"/>
  <c r="D352" i="1"/>
  <c r="C352" i="1"/>
  <c r="H352" i="1" s="1"/>
  <c r="G351" i="1"/>
  <c r="D351" i="1"/>
  <c r="C351" i="1"/>
  <c r="H351" i="1" s="1"/>
  <c r="D350" i="1"/>
  <c r="C350" i="1"/>
  <c r="H350" i="1" s="1"/>
  <c r="H348" i="1"/>
  <c r="D348" i="1"/>
  <c r="C348" i="1"/>
  <c r="G348" i="1" s="1"/>
  <c r="D347" i="1"/>
  <c r="C347" i="1"/>
  <c r="G347" i="1" s="1"/>
  <c r="D346" i="1"/>
  <c r="C346" i="1"/>
  <c r="G346" i="1" s="1"/>
  <c r="H345" i="1"/>
  <c r="D345" i="1"/>
  <c r="C345" i="1"/>
  <c r="G345" i="1" s="1"/>
  <c r="C344" i="1"/>
  <c r="G344" i="1" s="1"/>
  <c r="D343" i="1"/>
  <c r="C343" i="1"/>
  <c r="H343" i="1" s="1"/>
  <c r="D342" i="1"/>
  <c r="C342" i="1"/>
  <c r="H342" i="1" s="1"/>
  <c r="D341" i="1"/>
  <c r="C341" i="1"/>
  <c r="H341" i="1" s="1"/>
  <c r="D340" i="1"/>
  <c r="C340" i="1"/>
  <c r="H340" i="1" s="1"/>
  <c r="D339" i="1"/>
  <c r="C339" i="1"/>
  <c r="H339" i="1" s="1"/>
  <c r="D338" i="1"/>
  <c r="C338" i="1"/>
  <c r="H338" i="1" s="1"/>
  <c r="D337" i="1"/>
  <c r="C337" i="1"/>
  <c r="H337" i="1" s="1"/>
  <c r="H336" i="1"/>
  <c r="G336" i="1"/>
  <c r="C336" i="1"/>
  <c r="H335" i="1"/>
  <c r="G335" i="1"/>
  <c r="D335" i="1"/>
  <c r="C335" i="1"/>
  <c r="H334" i="1"/>
  <c r="G334" i="1"/>
  <c r="D334" i="1"/>
  <c r="C334" i="1"/>
  <c r="H333" i="1"/>
  <c r="G333" i="1"/>
  <c r="D333" i="1"/>
  <c r="C333" i="1"/>
  <c r="H332" i="1"/>
  <c r="G332" i="1"/>
  <c r="D332" i="1"/>
  <c r="C332" i="1"/>
  <c r="H331" i="1"/>
  <c r="C331" i="1"/>
  <c r="G331" i="1" s="1"/>
  <c r="G330" i="1"/>
  <c r="D330" i="1"/>
  <c r="C330" i="1"/>
  <c r="H330" i="1" s="1"/>
  <c r="D329" i="1"/>
  <c r="C329" i="1"/>
  <c r="H329" i="1" s="1"/>
  <c r="D328" i="1"/>
  <c r="C328" i="1"/>
  <c r="H328" i="1" s="1"/>
  <c r="G327" i="1"/>
  <c r="D327" i="1"/>
  <c r="C327" i="1"/>
  <c r="H327" i="1" s="1"/>
  <c r="G326" i="1"/>
  <c r="D326" i="1"/>
  <c r="C326" i="1"/>
  <c r="H326" i="1" s="1"/>
  <c r="D325" i="1"/>
  <c r="C325" i="1"/>
  <c r="H325" i="1" s="1"/>
  <c r="D324" i="1"/>
  <c r="C324" i="1"/>
  <c r="H324" i="1" s="1"/>
  <c r="G323" i="1"/>
  <c r="D323" i="1"/>
  <c r="C323" i="1"/>
  <c r="H323" i="1" s="1"/>
  <c r="G322" i="1"/>
  <c r="D322" i="1"/>
  <c r="C322" i="1"/>
  <c r="H322" i="1" s="1"/>
  <c r="D321" i="1"/>
  <c r="C321" i="1"/>
  <c r="H321" i="1" s="1"/>
  <c r="D320" i="1"/>
  <c r="C320" i="1"/>
  <c r="H320" i="1" s="1"/>
  <c r="G319" i="1"/>
  <c r="D319" i="1"/>
  <c r="C319" i="1"/>
  <c r="H319" i="1" s="1"/>
  <c r="G318" i="1"/>
  <c r="D318" i="1"/>
  <c r="C318" i="1"/>
  <c r="H318" i="1" s="1"/>
  <c r="D317" i="1"/>
  <c r="C317" i="1"/>
  <c r="H317" i="1" s="1"/>
  <c r="C316" i="1"/>
  <c r="H315" i="1"/>
  <c r="D315" i="1"/>
  <c r="C315" i="1"/>
  <c r="G315" i="1" s="1"/>
  <c r="D314" i="1"/>
  <c r="C314" i="1"/>
  <c r="G314" i="1" s="1"/>
  <c r="D313" i="1"/>
  <c r="C313" i="1"/>
  <c r="G313" i="1" s="1"/>
  <c r="H312" i="1"/>
  <c r="D312" i="1"/>
  <c r="C312" i="1"/>
  <c r="G312" i="1" s="1"/>
  <c r="H311" i="1"/>
  <c r="D311" i="1"/>
  <c r="C311" i="1"/>
  <c r="G311" i="1" s="1"/>
  <c r="D310" i="1"/>
  <c r="C310" i="1"/>
  <c r="G310" i="1" s="1"/>
  <c r="D309" i="1"/>
  <c r="C309" i="1"/>
  <c r="G309" i="1" s="1"/>
  <c r="H308" i="1"/>
  <c r="D308" i="1"/>
  <c r="C308" i="1"/>
  <c r="G308" i="1" s="1"/>
  <c r="H307" i="1"/>
  <c r="D307" i="1"/>
  <c r="C307" i="1"/>
  <c r="G307" i="1" s="1"/>
  <c r="D306" i="1"/>
  <c r="C306" i="1"/>
  <c r="G306" i="1" s="1"/>
  <c r="D305" i="1"/>
  <c r="C305" i="1"/>
  <c r="G305" i="1" s="1"/>
  <c r="D304" i="1"/>
  <c r="D302" i="1"/>
  <c r="C302" i="1"/>
  <c r="H302" i="1" s="1"/>
  <c r="D301" i="1"/>
  <c r="C301" i="1"/>
  <c r="H301" i="1" s="1"/>
  <c r="D300" i="1"/>
  <c r="C300" i="1"/>
  <c r="H300" i="1" s="1"/>
  <c r="D299" i="1"/>
  <c r="C299" i="1"/>
  <c r="H299" i="1" s="1"/>
  <c r="D298" i="1"/>
  <c r="C298" i="1"/>
  <c r="H298" i="1" s="1"/>
  <c r="H294" i="1"/>
  <c r="D294" i="1"/>
  <c r="C294" i="1"/>
  <c r="G294" i="1" s="1"/>
  <c r="H293" i="1"/>
  <c r="D293" i="1"/>
  <c r="C293" i="1"/>
  <c r="G293" i="1" s="1"/>
  <c r="D292" i="1"/>
  <c r="C292" i="1"/>
  <c r="G292" i="1" s="1"/>
  <c r="D291" i="1"/>
  <c r="C291" i="1"/>
  <c r="G291" i="1" s="1"/>
  <c r="H290" i="1"/>
  <c r="D290" i="1"/>
  <c r="C290" i="1"/>
  <c r="G290" i="1" s="1"/>
  <c r="H289" i="1"/>
  <c r="D289" i="1"/>
  <c r="C289" i="1"/>
  <c r="G289" i="1" s="1"/>
  <c r="D288" i="1"/>
  <c r="C288" i="1"/>
  <c r="G288" i="1" s="1"/>
  <c r="D287" i="1"/>
  <c r="C287" i="1"/>
  <c r="G287" i="1" s="1"/>
  <c r="H286" i="1"/>
  <c r="D286" i="1"/>
  <c r="C286" i="1"/>
  <c r="G286" i="1" s="1"/>
  <c r="C285" i="1"/>
  <c r="G285" i="1" s="1"/>
  <c r="D284" i="1"/>
  <c r="C284" i="1"/>
  <c r="H284" i="1" s="1"/>
  <c r="D283" i="1"/>
  <c r="C283" i="1"/>
  <c r="H283" i="1" s="1"/>
  <c r="D282" i="1"/>
  <c r="C282" i="1"/>
  <c r="H282" i="1" s="1"/>
  <c r="D281" i="1"/>
  <c r="C281" i="1"/>
  <c r="D280" i="1"/>
  <c r="C280" i="1"/>
  <c r="H280" i="1" s="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C270" i="1"/>
  <c r="H268" i="1"/>
  <c r="D268" i="1"/>
  <c r="C268" i="1"/>
  <c r="G268" i="1" s="1"/>
  <c r="H267" i="1"/>
  <c r="D267" i="1"/>
  <c r="C267" i="1"/>
  <c r="G267" i="1" s="1"/>
  <c r="D266" i="1"/>
  <c r="C266" i="1"/>
  <c r="G266" i="1" s="1"/>
  <c r="D265" i="1"/>
  <c r="C265" i="1"/>
  <c r="G265" i="1" s="1"/>
  <c r="H264" i="1"/>
  <c r="D264" i="1"/>
  <c r="C264" i="1"/>
  <c r="G264" i="1" s="1"/>
  <c r="H263" i="1"/>
  <c r="D263" i="1"/>
  <c r="C263" i="1"/>
  <c r="G263" i="1" s="1"/>
  <c r="D262" i="1"/>
  <c r="C262" i="1"/>
  <c r="G262" i="1" s="1"/>
  <c r="D261" i="1"/>
  <c r="C261" i="1"/>
  <c r="G261" i="1" s="1"/>
  <c r="H260" i="1"/>
  <c r="D260" i="1"/>
  <c r="C260" i="1"/>
  <c r="G260" i="1" s="1"/>
  <c r="H259" i="1"/>
  <c r="D259" i="1"/>
  <c r="C259" i="1"/>
  <c r="G259" i="1" s="1"/>
  <c r="D258" i="1"/>
  <c r="C258" i="1"/>
  <c r="G258" i="1" s="1"/>
  <c r="D257" i="1"/>
  <c r="C257" i="1"/>
  <c r="G257" i="1" s="1"/>
  <c r="H256" i="1"/>
  <c r="D256" i="1"/>
  <c r="C256" i="1"/>
  <c r="G256" i="1" s="1"/>
  <c r="H255" i="1"/>
  <c r="D255" i="1"/>
  <c r="C255" i="1"/>
  <c r="G255" i="1" s="1"/>
  <c r="D254" i="1"/>
  <c r="C254" i="1"/>
  <c r="G254" i="1" s="1"/>
  <c r="C253" i="1"/>
  <c r="G253" i="1" s="1"/>
  <c r="H252" i="1"/>
  <c r="G252" i="1"/>
  <c r="D252" i="1"/>
  <c r="C252" i="1"/>
  <c r="H251" i="1"/>
  <c r="G251" i="1"/>
  <c r="D251" i="1"/>
  <c r="C251" i="1"/>
  <c r="H250" i="1"/>
  <c r="G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C242" i="1"/>
  <c r="H242" i="1" s="1"/>
  <c r="D241" i="1"/>
  <c r="C241" i="1"/>
  <c r="H241" i="1" s="1"/>
  <c r="G240" i="1"/>
  <c r="D240" i="1"/>
  <c r="C240" i="1"/>
  <c r="H240" i="1" s="1"/>
  <c r="G239" i="1"/>
  <c r="D239" i="1"/>
  <c r="C239" i="1"/>
  <c r="H239" i="1" s="1"/>
  <c r="D238" i="1"/>
  <c r="C238" i="1"/>
  <c r="H238" i="1" s="1"/>
  <c r="D237" i="1"/>
  <c r="C237" i="1"/>
  <c r="H237" i="1" s="1"/>
  <c r="G236" i="1"/>
  <c r="D236" i="1"/>
  <c r="C236" i="1"/>
  <c r="H236" i="1" s="1"/>
  <c r="G235" i="1"/>
  <c r="D235" i="1"/>
  <c r="C235" i="1"/>
  <c r="H235" i="1" s="1"/>
  <c r="D234" i="1"/>
  <c r="C234" i="1"/>
  <c r="H234" i="1" s="1"/>
  <c r="D233" i="1"/>
  <c r="C233" i="1"/>
  <c r="H233" i="1" s="1"/>
  <c r="G232" i="1"/>
  <c r="D232" i="1"/>
  <c r="C232" i="1"/>
  <c r="H232" i="1" s="1"/>
  <c r="G231" i="1"/>
  <c r="D231" i="1"/>
  <c r="C231" i="1"/>
  <c r="H231" i="1" s="1"/>
  <c r="D230" i="1"/>
  <c r="C230" i="1"/>
  <c r="H230" i="1" s="1"/>
  <c r="D229" i="1"/>
  <c r="C229" i="1"/>
  <c r="H229" i="1" s="1"/>
  <c r="G228" i="1"/>
  <c r="D228" i="1"/>
  <c r="C228" i="1"/>
  <c r="H228" i="1" s="1"/>
  <c r="C227"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D213" i="1"/>
  <c r="G213" i="1" s="1"/>
  <c r="C213" i="1"/>
  <c r="H212" i="1"/>
  <c r="G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7" i="1"/>
  <c r="C197" i="1"/>
  <c r="H197" i="1" s="1"/>
  <c r="G196" i="1"/>
  <c r="D196" i="1"/>
  <c r="C196" i="1"/>
  <c r="H196" i="1" s="1"/>
  <c r="G195" i="1"/>
  <c r="D195" i="1"/>
  <c r="C195" i="1"/>
  <c r="D194" i="1"/>
  <c r="C194" i="1"/>
  <c r="H194" i="1" s="1"/>
  <c r="D193" i="1"/>
  <c r="C193" i="1"/>
  <c r="H193" i="1" s="1"/>
  <c r="D192" i="1"/>
  <c r="G192" i="1" s="1"/>
  <c r="C192" i="1"/>
  <c r="G191" i="1"/>
  <c r="D191" i="1"/>
  <c r="C191" i="1"/>
  <c r="H191" i="1" s="1"/>
  <c r="D190" i="1"/>
  <c r="C190" i="1"/>
  <c r="D189" i="1"/>
  <c r="C189" i="1"/>
  <c r="H189" i="1" s="1"/>
  <c r="G188" i="1"/>
  <c r="D188" i="1"/>
  <c r="C188" i="1"/>
  <c r="H188" i="1" s="1"/>
  <c r="G187" i="1"/>
  <c r="D187" i="1"/>
  <c r="C187" i="1"/>
  <c r="H187" i="1" s="1"/>
  <c r="D186" i="1"/>
  <c r="C186" i="1"/>
  <c r="H186" i="1" s="1"/>
  <c r="D185" i="1"/>
  <c r="C185" i="1"/>
  <c r="H185" i="1" s="1"/>
  <c r="G184" i="1"/>
  <c r="D184" i="1"/>
  <c r="C184" i="1"/>
  <c r="H184" i="1" s="1"/>
  <c r="G183" i="1"/>
  <c r="D183" i="1"/>
  <c r="C183" i="1"/>
  <c r="H183" i="1" s="1"/>
  <c r="D182" i="1"/>
  <c r="C182" i="1"/>
  <c r="H182" i="1" s="1"/>
  <c r="D181" i="1"/>
  <c r="C181" i="1"/>
  <c r="H181" i="1" s="1"/>
  <c r="D180" i="1"/>
  <c r="G180" i="1" s="1"/>
  <c r="C180" i="1"/>
  <c r="D179" i="1"/>
  <c r="G179" i="1" s="1"/>
  <c r="C179" i="1"/>
  <c r="H179" i="1" s="1"/>
  <c r="D178" i="1"/>
  <c r="C178" i="1"/>
  <c r="D177" i="1"/>
  <c r="C177" i="1"/>
  <c r="H177" i="1" s="1"/>
  <c r="D176" i="1"/>
  <c r="G176" i="1" s="1"/>
  <c r="C176" i="1"/>
  <c r="G175" i="1"/>
  <c r="D175" i="1"/>
  <c r="C175" i="1"/>
  <c r="H175" i="1" s="1"/>
  <c r="D174" i="1"/>
  <c r="C174" i="1"/>
  <c r="D173" i="1"/>
  <c r="C173" i="1"/>
  <c r="H173" i="1" s="1"/>
  <c r="G172" i="1"/>
  <c r="D172" i="1"/>
  <c r="C172" i="1"/>
  <c r="H172" i="1" s="1"/>
  <c r="G171" i="1"/>
  <c r="D171" i="1"/>
  <c r="C171" i="1"/>
  <c r="H171" i="1" s="1"/>
  <c r="D170" i="1"/>
  <c r="C170" i="1"/>
  <c r="H170" i="1" s="1"/>
  <c r="D169" i="1"/>
  <c r="C169" i="1"/>
  <c r="H169" i="1" s="1"/>
  <c r="D168" i="1"/>
  <c r="G168" i="1" s="1"/>
  <c r="C168" i="1"/>
  <c r="H168" i="1" s="1"/>
  <c r="G167" i="1"/>
  <c r="D167" i="1"/>
  <c r="C167" i="1"/>
  <c r="C166" i="1"/>
  <c r="H165" i="1"/>
  <c r="D165" i="1"/>
  <c r="C165" i="1"/>
  <c r="G165" i="1" s="1"/>
  <c r="H164" i="1"/>
  <c r="D164" i="1"/>
  <c r="C164" i="1"/>
  <c r="D163" i="1"/>
  <c r="C163" i="1"/>
  <c r="G163" i="1" s="1"/>
  <c r="D162" i="1"/>
  <c r="C162" i="1"/>
  <c r="G162" i="1" s="1"/>
  <c r="D161" i="1"/>
  <c r="H161" i="1" s="1"/>
  <c r="C161" i="1"/>
  <c r="D159" i="1"/>
  <c r="C159" i="1"/>
  <c r="H159" i="1" s="1"/>
  <c r="D158" i="1"/>
  <c r="C158" i="1"/>
  <c r="D157" i="1"/>
  <c r="C157" i="1"/>
  <c r="H157" i="1" s="1"/>
  <c r="H156" i="1"/>
  <c r="G156" i="1"/>
  <c r="C156" i="1"/>
  <c r="D155" i="1"/>
  <c r="H155" i="1" s="1"/>
  <c r="C155" i="1"/>
  <c r="H154" i="1"/>
  <c r="G154" i="1"/>
  <c r="D154" i="1"/>
  <c r="C154" i="1"/>
  <c r="H153" i="1"/>
  <c r="G153" i="1"/>
  <c r="D153" i="1"/>
  <c r="C153" i="1"/>
  <c r="H152" i="1"/>
  <c r="G152" i="1"/>
  <c r="D152" i="1"/>
  <c r="C152" i="1"/>
  <c r="D151" i="1"/>
  <c r="H151" i="1" s="1"/>
  <c r="C151" i="1"/>
  <c r="H150" i="1"/>
  <c r="C150" i="1"/>
  <c r="G150" i="1" s="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C137" i="1"/>
  <c r="D135" i="1"/>
  <c r="C135" i="1"/>
  <c r="H135" i="1" s="1"/>
  <c r="G134" i="1"/>
  <c r="D134" i="1"/>
  <c r="C134" i="1"/>
  <c r="H134" i="1" s="1"/>
  <c r="G133" i="1"/>
  <c r="D133" i="1"/>
  <c r="C133" i="1"/>
  <c r="H133" i="1" s="1"/>
  <c r="D132" i="1"/>
  <c r="C132" i="1"/>
  <c r="H132" i="1" s="1"/>
  <c r="D131" i="1"/>
  <c r="C131" i="1"/>
  <c r="H131" i="1" s="1"/>
  <c r="C130" i="1"/>
  <c r="D129" i="1"/>
  <c r="C129" i="1"/>
  <c r="G129" i="1" s="1"/>
  <c r="D128" i="1"/>
  <c r="C128" i="1"/>
  <c r="G128" i="1" s="1"/>
  <c r="H127" i="1"/>
  <c r="D127" i="1"/>
  <c r="C127" i="1"/>
  <c r="G127" i="1" s="1"/>
  <c r="D126" i="1"/>
  <c r="H126" i="1" s="1"/>
  <c r="C126" i="1"/>
  <c r="C125" i="1"/>
  <c r="G125" i="1" s="1"/>
  <c r="H124" i="1"/>
  <c r="D124" i="1"/>
  <c r="C124" i="1"/>
  <c r="G124" i="1" s="1"/>
  <c r="H123" i="1"/>
  <c r="D123" i="1"/>
  <c r="C123" i="1"/>
  <c r="G123" i="1" s="1"/>
  <c r="H122" i="1"/>
  <c r="D122" i="1"/>
  <c r="C122" i="1"/>
  <c r="G122" i="1" s="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D113" i="1"/>
  <c r="G113" i="1" s="1"/>
  <c r="C113" i="1"/>
  <c r="H112" i="1"/>
  <c r="G112" i="1"/>
  <c r="D112" i="1"/>
  <c r="C112" i="1"/>
  <c r="H111" i="1"/>
  <c r="G111" i="1"/>
  <c r="D111" i="1"/>
  <c r="C111" i="1"/>
  <c r="H110" i="1"/>
  <c r="G110" i="1"/>
  <c r="D110" i="1"/>
  <c r="C110" i="1"/>
  <c r="H109" i="1"/>
  <c r="G109" i="1"/>
  <c r="D109" i="1"/>
  <c r="C109" i="1"/>
  <c r="C108" i="1"/>
  <c r="H108" i="1" s="1"/>
  <c r="D107" i="1"/>
  <c r="C107" i="1"/>
  <c r="H107" i="1" s="1"/>
  <c r="G106" i="1"/>
  <c r="D106" i="1"/>
  <c r="C106" i="1"/>
  <c r="H106" i="1" s="1"/>
  <c r="G105" i="1"/>
  <c r="D105" i="1"/>
  <c r="C105" i="1"/>
  <c r="H105" i="1" s="1"/>
  <c r="D104" i="1"/>
  <c r="C104" i="1"/>
  <c r="H104" i="1" s="1"/>
  <c r="D103" i="1"/>
  <c r="C103" i="1"/>
  <c r="C102" i="1"/>
  <c r="D101" i="1"/>
  <c r="C101" i="1"/>
  <c r="G101" i="1" s="1"/>
  <c r="D100" i="1"/>
  <c r="C100" i="1"/>
  <c r="G100" i="1" s="1"/>
  <c r="H99" i="1"/>
  <c r="D99" i="1"/>
  <c r="C99" i="1"/>
  <c r="G99" i="1" s="1"/>
  <c r="H98" i="1"/>
  <c r="D98" i="1"/>
  <c r="C98" i="1"/>
  <c r="G98" i="1" s="1"/>
  <c r="D97" i="1"/>
  <c r="C97" i="1"/>
  <c r="G97" i="1" s="1"/>
  <c r="D96" i="1"/>
  <c r="C96" i="1"/>
  <c r="G96" i="1" s="1"/>
  <c r="H95" i="1"/>
  <c r="D95" i="1"/>
  <c r="C95" i="1"/>
  <c r="G95" i="1" s="1"/>
  <c r="C94" i="1"/>
  <c r="G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7" i="1"/>
  <c r="C77" i="1"/>
  <c r="H77" i="1" s="1"/>
  <c r="D76" i="1"/>
  <c r="C76" i="1"/>
  <c r="H76" i="1" s="1"/>
  <c r="G75" i="1"/>
  <c r="D75" i="1"/>
  <c r="C75" i="1"/>
  <c r="H75" i="1" s="1"/>
  <c r="G74" i="1"/>
  <c r="D74" i="1"/>
  <c r="C74" i="1"/>
  <c r="H74" i="1" s="1"/>
  <c r="D73" i="1"/>
  <c r="C73" i="1"/>
  <c r="H73" i="1" s="1"/>
  <c r="D72" i="1"/>
  <c r="C72" i="1"/>
  <c r="H72" i="1" s="1"/>
  <c r="G71" i="1"/>
  <c r="D71" i="1"/>
  <c r="C71" i="1"/>
  <c r="H71" i="1" s="1"/>
  <c r="G70" i="1"/>
  <c r="D70" i="1"/>
  <c r="C70" i="1"/>
  <c r="H70" i="1" s="1"/>
  <c r="D69" i="1"/>
  <c r="C69" i="1"/>
  <c r="H69" i="1" s="1"/>
  <c r="D68" i="1"/>
  <c r="C68" i="1"/>
  <c r="H68" i="1" s="1"/>
  <c r="G67" i="1"/>
  <c r="C67" i="1"/>
  <c r="H67" i="1" s="1"/>
  <c r="D66" i="1"/>
  <c r="C66" i="1"/>
  <c r="G66" i="1" s="1"/>
  <c r="D65" i="1"/>
  <c r="C65" i="1"/>
  <c r="G65" i="1" s="1"/>
  <c r="H64" i="1"/>
  <c r="C64" i="1"/>
  <c r="G64" i="1" s="1"/>
  <c r="H63" i="1"/>
  <c r="G63" i="1"/>
  <c r="D63" i="1"/>
  <c r="C63" i="1"/>
  <c r="H62" i="1"/>
  <c r="G62" i="1"/>
  <c r="D62" i="1"/>
  <c r="C62" i="1"/>
  <c r="H61" i="1"/>
  <c r="G61" i="1"/>
  <c r="D61" i="1"/>
  <c r="C61" i="1"/>
  <c r="H60" i="1"/>
  <c r="G60" i="1"/>
  <c r="D60" i="1"/>
  <c r="C60" i="1"/>
  <c r="H59" i="1"/>
  <c r="G59" i="1"/>
  <c r="D59" i="1"/>
  <c r="C59" i="1"/>
  <c r="H58" i="1"/>
  <c r="G58" i="1"/>
  <c r="D58" i="1"/>
  <c r="C58" i="1"/>
  <c r="H57" i="1"/>
  <c r="G57" i="1"/>
  <c r="C57" i="1"/>
  <c r="H56" i="1"/>
  <c r="G56" i="1"/>
  <c r="D56" i="1"/>
  <c r="C56" i="1"/>
  <c r="H55" i="1"/>
  <c r="G55" i="1"/>
  <c r="D55" i="1"/>
  <c r="C55" i="1"/>
  <c r="C54" i="1"/>
  <c r="H54" i="1" s="1"/>
  <c r="G53" i="1"/>
  <c r="D53" i="1"/>
  <c r="C53" i="1"/>
  <c r="H53" i="1" s="1"/>
  <c r="G52" i="1"/>
  <c r="D52" i="1"/>
  <c r="C52" i="1"/>
  <c r="H52" i="1" s="1"/>
  <c r="D51" i="1"/>
  <c r="C51" i="1"/>
  <c r="H51" i="1" s="1"/>
  <c r="D50" i="1"/>
  <c r="C50" i="1"/>
  <c r="H50" i="1" s="1"/>
  <c r="G49" i="1"/>
  <c r="C49" i="1"/>
  <c r="H49" i="1" s="1"/>
  <c r="D48" i="1"/>
  <c r="C48" i="1"/>
  <c r="G48" i="1" s="1"/>
  <c r="D47" i="1"/>
  <c r="C47" i="1"/>
  <c r="G47" i="1" s="1"/>
  <c r="H46" i="1"/>
  <c r="C46" i="1"/>
  <c r="G46" i="1" s="1"/>
  <c r="H44" i="1"/>
  <c r="G44" i="1"/>
  <c r="D44" i="1"/>
  <c r="C44" i="1"/>
  <c r="H43" i="1"/>
  <c r="G43" i="1"/>
  <c r="D43" i="1"/>
  <c r="C43" i="1"/>
  <c r="H42" i="1"/>
  <c r="G42" i="1"/>
  <c r="D42" i="1"/>
  <c r="C42" i="1"/>
  <c r="H41" i="1"/>
  <c r="G41" i="1"/>
  <c r="D41" i="1"/>
  <c r="C41" i="1"/>
  <c r="D40" i="1"/>
  <c r="H39" i="1"/>
  <c r="G39" i="1"/>
  <c r="C39" i="1"/>
  <c r="D38" i="1"/>
  <c r="C38" i="1"/>
  <c r="H38" i="1" s="1"/>
  <c r="D37" i="1"/>
  <c r="C37" i="1"/>
  <c r="H37" i="1" s="1"/>
  <c r="G36" i="1"/>
  <c r="D36" i="1"/>
  <c r="C36" i="1"/>
  <c r="H36" i="1" s="1"/>
  <c r="C35" i="1"/>
  <c r="H35" i="1" s="1"/>
  <c r="D34" i="1"/>
  <c r="C34" i="1"/>
  <c r="G34" i="1" s="1"/>
  <c r="H33" i="1"/>
  <c r="D33" i="1"/>
  <c r="C33" i="1"/>
  <c r="G33" i="1" s="1"/>
  <c r="C32" i="1"/>
  <c r="G32" i="1" s="1"/>
  <c r="D31" i="1"/>
  <c r="C31" i="1"/>
  <c r="H31" i="1" s="1"/>
  <c r="D30" i="1"/>
  <c r="C30" i="1"/>
  <c r="H30" i="1" s="1"/>
  <c r="D29" i="1"/>
  <c r="C29" i="1"/>
  <c r="H29" i="1" s="1"/>
  <c r="D28" i="1"/>
  <c r="C28" i="1"/>
  <c r="H28" i="1" s="1"/>
  <c r="D27" i="1"/>
  <c r="C27" i="1"/>
  <c r="H27" i="1" s="1"/>
  <c r="D26" i="1"/>
  <c r="C26" i="1"/>
  <c r="H26" i="1" s="1"/>
  <c r="H25" i="1"/>
  <c r="G25" i="1"/>
  <c r="C25" i="1"/>
  <c r="H24" i="1"/>
  <c r="G24" i="1"/>
  <c r="D24" i="1"/>
  <c r="C24" i="1"/>
  <c r="H23" i="1"/>
  <c r="G23" i="1"/>
  <c r="D23" i="1"/>
  <c r="C23" i="1"/>
  <c r="H22" i="1"/>
  <c r="G22" i="1"/>
  <c r="D22" i="1"/>
  <c r="C22" i="1"/>
  <c r="H21" i="1"/>
  <c r="G21" i="1"/>
  <c r="D21" i="1"/>
  <c r="C21" i="1"/>
  <c r="H20" i="1"/>
  <c r="G20" i="1"/>
  <c r="D20" i="1"/>
  <c r="C20" i="1"/>
  <c r="H19" i="1"/>
  <c r="C19" i="1"/>
  <c r="G19" i="1" s="1"/>
  <c r="G18" i="1"/>
  <c r="D18" i="1"/>
  <c r="C18" i="1"/>
  <c r="H18" i="1" s="1"/>
  <c r="D17" i="1"/>
  <c r="C17" i="1"/>
  <c r="H17" i="1" s="1"/>
  <c r="D16" i="1"/>
  <c r="C16" i="1"/>
  <c r="H16" i="1" s="1"/>
  <c r="G15" i="1"/>
  <c r="D15" i="1"/>
  <c r="C15" i="1"/>
  <c r="H15" i="1" s="1"/>
  <c r="G14" i="1"/>
  <c r="D14" i="1"/>
  <c r="C14" i="1"/>
  <c r="H14" i="1" s="1"/>
  <c r="C13" i="1"/>
  <c r="H13" i="1" s="1"/>
  <c r="H12" i="1"/>
  <c r="D12" i="1"/>
  <c r="C12" i="1"/>
  <c r="G12" i="1" s="1"/>
  <c r="H11" i="1"/>
  <c r="D11" i="1"/>
  <c r="C11" i="1"/>
  <c r="G11" i="1" s="1"/>
  <c r="D10" i="1"/>
  <c r="C10" i="1"/>
  <c r="G10" i="1" s="1"/>
  <c r="D9" i="1"/>
  <c r="C9" i="1"/>
  <c r="G9" i="1" s="1"/>
  <c r="H8" i="1"/>
  <c r="D8" i="1"/>
  <c r="C8" i="1"/>
  <c r="G8" i="1" s="1"/>
  <c r="H7" i="1"/>
  <c r="D7" i="1"/>
  <c r="C7" i="1"/>
  <c r="G7" i="1" s="1"/>
  <c r="D6" i="1"/>
  <c r="C6" i="1"/>
  <c r="G6" i="1" s="1"/>
  <c r="D5" i="1"/>
  <c r="C5" i="1"/>
  <c r="G5" i="1" s="1"/>
  <c r="H4" i="1"/>
  <c r="C4" i="1"/>
  <c r="G4" i="1" s="1"/>
  <c r="I34" i="3" l="1"/>
  <c r="D1555" i="1"/>
  <c r="G1541" i="1"/>
  <c r="I1541" i="1" s="1"/>
  <c r="J1541" i="1"/>
  <c r="H1683" i="1"/>
  <c r="G1594" i="1"/>
  <c r="G1590" i="1"/>
  <c r="H375" i="1"/>
  <c r="G421" i="1"/>
  <c r="G1306" i="1"/>
  <c r="G1167" i="1"/>
  <c r="G1045" i="1"/>
  <c r="G1040" i="1"/>
  <c r="G1039" i="1"/>
  <c r="G1031" i="1"/>
  <c r="G1027" i="1"/>
  <c r="G1041" i="1"/>
  <c r="G1340" i="1"/>
  <c r="G1184" i="1"/>
  <c r="F147" i="5"/>
  <c r="G1076" i="1"/>
  <c r="G1078" i="1"/>
  <c r="F341" i="9"/>
  <c r="B341" i="9" s="1"/>
  <c r="G1055" i="1"/>
  <c r="F35" i="5"/>
  <c r="H1034" i="1"/>
  <c r="G1034" i="1"/>
  <c r="F29" i="5"/>
  <c r="G1026" i="1"/>
  <c r="G1025" i="1"/>
  <c r="E31" i="9"/>
  <c r="B31" i="9" s="1"/>
  <c r="E36" i="9"/>
  <c r="B36" i="9" s="1"/>
  <c r="E327" i="9"/>
  <c r="B327" i="9" s="1"/>
  <c r="G1586" i="1"/>
  <c r="G1585" i="1"/>
  <c r="D6" i="8"/>
  <c r="C1583" i="1" s="1"/>
  <c r="H1582" i="1"/>
  <c r="H195" i="1"/>
  <c r="F244" i="9"/>
  <c r="B244" i="9" s="1"/>
  <c r="G1512" i="1"/>
  <c r="E51" i="9"/>
  <c r="B51" i="9" s="1"/>
  <c r="E48" i="9"/>
  <c r="B48" i="9" s="1"/>
  <c r="G719" i="1"/>
  <c r="G717" i="1"/>
  <c r="G653" i="1"/>
  <c r="G651" i="1"/>
  <c r="G650" i="1"/>
  <c r="B296" i="9"/>
  <c r="G649" i="1"/>
  <c r="H649" i="1"/>
  <c r="F656" i="4"/>
  <c r="D374" i="1"/>
  <c r="H374" i="1" s="1"/>
  <c r="F379" i="4"/>
  <c r="H281" i="1"/>
  <c r="F216" i="4"/>
  <c r="E202" i="4"/>
  <c r="D198" i="1" s="1"/>
  <c r="H190" i="1"/>
  <c r="F194" i="4"/>
  <c r="H192" i="1"/>
  <c r="F242" i="9"/>
  <c r="E52" i="9"/>
  <c r="B52" i="9" s="1"/>
  <c r="F238" i="9"/>
  <c r="B238" i="9" s="1"/>
  <c r="H174" i="1"/>
  <c r="H180" i="1"/>
  <c r="H178" i="1"/>
  <c r="H176" i="1"/>
  <c r="F178" i="4"/>
  <c r="H166" i="1"/>
  <c r="H167" i="1"/>
  <c r="F170" i="4"/>
  <c r="F165" i="4"/>
  <c r="G164" i="1"/>
  <c r="G161" i="1"/>
  <c r="H158" i="1"/>
  <c r="F160" i="4"/>
  <c r="E153" i="4"/>
  <c r="D149" i="1" s="1"/>
  <c r="H149" i="1" s="1"/>
  <c r="G155" i="1"/>
  <c r="G151" i="1"/>
  <c r="G126" i="1"/>
  <c r="H103" i="1"/>
  <c r="E49" i="4"/>
  <c r="D45" i="1" s="1"/>
  <c r="F236" i="9"/>
  <c r="B236" i="9" s="1"/>
  <c r="E312" i="9"/>
  <c r="B312" i="9" s="1"/>
  <c r="E324" i="9"/>
  <c r="B324" i="9" s="1"/>
  <c r="E307" i="9"/>
  <c r="B307" i="9" s="1"/>
  <c r="E329" i="9"/>
  <c r="B329" i="9" s="1"/>
  <c r="E303" i="9"/>
  <c r="B303" i="9" s="1"/>
  <c r="G1261" i="1"/>
  <c r="G1262" i="1"/>
  <c r="G1260" i="1"/>
  <c r="E255" i="5"/>
  <c r="D1259" i="1" s="1"/>
  <c r="G1264" i="1"/>
  <c r="G1266" i="1"/>
  <c r="G1267" i="1"/>
  <c r="G1269" i="1"/>
  <c r="G1276" i="1"/>
  <c r="G1268" i="1"/>
  <c r="H1279" i="1"/>
  <c r="H1274" i="1"/>
  <c r="H1271" i="1"/>
  <c r="H1287" i="1"/>
  <c r="H1283" i="1"/>
  <c r="G1282" i="1"/>
  <c r="G1283" i="1"/>
  <c r="G1284" i="1"/>
  <c r="G1281" i="1"/>
  <c r="G1286" i="1"/>
  <c r="G1287" i="1"/>
  <c r="G1290" i="1"/>
  <c r="F274" i="5"/>
  <c r="H1295" i="1"/>
  <c r="G1299" i="1"/>
  <c r="G1295" i="1"/>
  <c r="G1297" i="1"/>
  <c r="G1296" i="1"/>
  <c r="G1302" i="1"/>
  <c r="H1396" i="1"/>
  <c r="H1394" i="1"/>
  <c r="E335" i="9"/>
  <c r="B335" i="9" s="1"/>
  <c r="H1391" i="1"/>
  <c r="H1388" i="1"/>
  <c r="G1399" i="1"/>
  <c r="G1398" i="1"/>
  <c r="G1396" i="1"/>
  <c r="G1395" i="1"/>
  <c r="G1392" i="1"/>
  <c r="G1391" i="1"/>
  <c r="G1388" i="1"/>
  <c r="G1386" i="1"/>
  <c r="G1384" i="1"/>
  <c r="G636" i="1"/>
  <c r="G635" i="1"/>
  <c r="F428" i="4"/>
  <c r="G415" i="1"/>
  <c r="E648" i="4"/>
  <c r="D642" i="1" s="1"/>
  <c r="H642" i="1" s="1"/>
  <c r="D422" i="1"/>
  <c r="H422" i="1" s="1"/>
  <c r="E647" i="4"/>
  <c r="D641" i="1" s="1"/>
  <c r="H641" i="1" s="1"/>
  <c r="F426" i="4"/>
  <c r="H1291" i="1"/>
  <c r="C1278" i="1"/>
  <c r="H380" i="1"/>
  <c r="G380" i="1"/>
  <c r="H454" i="1"/>
  <c r="G454" i="1"/>
  <c r="H566" i="1"/>
  <c r="H590" i="1"/>
  <c r="G590" i="1"/>
  <c r="H94" i="1"/>
  <c r="H625" i="1"/>
  <c r="G625" i="1"/>
  <c r="G642" i="1"/>
  <c r="H6" i="1"/>
  <c r="H10" i="1"/>
  <c r="G26" i="1"/>
  <c r="G28" i="1"/>
  <c r="G30" i="1"/>
  <c r="G38" i="1"/>
  <c r="H48" i="1"/>
  <c r="G51" i="1"/>
  <c r="G54" i="1"/>
  <c r="G73" i="1"/>
  <c r="G77" i="1"/>
  <c r="G80" i="1"/>
  <c r="G83" i="1"/>
  <c r="G84" i="1"/>
  <c r="G86" i="1"/>
  <c r="G88" i="1"/>
  <c r="G90" i="1"/>
  <c r="G92" i="1"/>
  <c r="G93" i="1"/>
  <c r="H101" i="1"/>
  <c r="G104" i="1"/>
  <c r="H125" i="1"/>
  <c r="G170" i="1"/>
  <c r="G178" i="1"/>
  <c r="G186" i="1"/>
  <c r="G194" i="1"/>
  <c r="G230" i="1"/>
  <c r="G238" i="1"/>
  <c r="H258" i="1"/>
  <c r="H266" i="1"/>
  <c r="G281" i="1"/>
  <c r="H288" i="1"/>
  <c r="G299" i="1"/>
  <c r="G301" i="1"/>
  <c r="H310" i="1"/>
  <c r="G325" i="1"/>
  <c r="G329" i="1"/>
  <c r="G337" i="1"/>
  <c r="G339" i="1"/>
  <c r="G341" i="1"/>
  <c r="H347" i="1"/>
  <c r="G350" i="1"/>
  <c r="G354" i="1"/>
  <c r="H360" i="1"/>
  <c r="G375" i="1"/>
  <c r="H379" i="1"/>
  <c r="G379" i="1"/>
  <c r="H381" i="1"/>
  <c r="G381" i="1"/>
  <c r="H423" i="1"/>
  <c r="H442" i="1"/>
  <c r="H453" i="1"/>
  <c r="G453" i="1"/>
  <c r="H459" i="1"/>
  <c r="G459" i="1"/>
  <c r="H476" i="1"/>
  <c r="H484" i="1"/>
  <c r="H487" i="1"/>
  <c r="G487" i="1"/>
  <c r="H489" i="1"/>
  <c r="G489" i="1"/>
  <c r="H509" i="1"/>
  <c r="H513" i="1"/>
  <c r="H536" i="1"/>
  <c r="H544" i="1"/>
  <c r="H552" i="1"/>
  <c r="H560" i="1"/>
  <c r="H564" i="1"/>
  <c r="H589" i="1"/>
  <c r="G589" i="1"/>
  <c r="H1059" i="1"/>
  <c r="G1059" i="1"/>
  <c r="H1063" i="1"/>
  <c r="G1063" i="1"/>
  <c r="H1067" i="1"/>
  <c r="G1067" i="1"/>
  <c r="H1071" i="1"/>
  <c r="G1071" i="1"/>
  <c r="H1088" i="1"/>
  <c r="H1092" i="1"/>
  <c r="H1173" i="1"/>
  <c r="H1177" i="1"/>
  <c r="G1177" i="1"/>
  <c r="H1179" i="1"/>
  <c r="G1179" i="1"/>
  <c r="H1184" i="1"/>
  <c r="H1188" i="1"/>
  <c r="G1190" i="1"/>
  <c r="H1221" i="1"/>
  <c r="G1241" i="1"/>
  <c r="H1261" i="1"/>
  <c r="H1265" i="1"/>
  <c r="H1269" i="1"/>
  <c r="H1273" i="1"/>
  <c r="H1277" i="1"/>
  <c r="H1281" i="1"/>
  <c r="H1285" i="1"/>
  <c r="H1289" i="1"/>
  <c r="H1293" i="1"/>
  <c r="H1297" i="1"/>
  <c r="H1435" i="1"/>
  <c r="H1439" i="1"/>
  <c r="H1443" i="1"/>
  <c r="H1447" i="1"/>
  <c r="G1447" i="1"/>
  <c r="H1449" i="1"/>
  <c r="G1449" i="1"/>
  <c r="H1451" i="1"/>
  <c r="G1451" i="1"/>
  <c r="H1453" i="1"/>
  <c r="G1453" i="1"/>
  <c r="H1455" i="1"/>
  <c r="G1455" i="1"/>
  <c r="H1457" i="1"/>
  <c r="G1457" i="1"/>
  <c r="H1459" i="1"/>
  <c r="G1459" i="1"/>
  <c r="H1461" i="1"/>
  <c r="G1461" i="1"/>
  <c r="H1463" i="1"/>
  <c r="G1463" i="1"/>
  <c r="H1465" i="1"/>
  <c r="G1465" i="1"/>
  <c r="H1467" i="1"/>
  <c r="G1467" i="1"/>
  <c r="H1469" i="1"/>
  <c r="G1469" i="1"/>
  <c r="G1496" i="1"/>
  <c r="H1496" i="1"/>
  <c r="G1498" i="1"/>
  <c r="H1498" i="1"/>
  <c r="G1500" i="1"/>
  <c r="H1500" i="1"/>
  <c r="G1502" i="1"/>
  <c r="H1502" i="1"/>
  <c r="G1504" i="1"/>
  <c r="H1504" i="1"/>
  <c r="G1506" i="1"/>
  <c r="H1506" i="1"/>
  <c r="G1508" i="1"/>
  <c r="H1508" i="1"/>
  <c r="I1550" i="1"/>
  <c r="H1589" i="1"/>
  <c r="G1589" i="1"/>
  <c r="H1597" i="1"/>
  <c r="G1597" i="1"/>
  <c r="G1623" i="1"/>
  <c r="H1623" i="1"/>
  <c r="G1631" i="1"/>
  <c r="H1631" i="1"/>
  <c r="G1639" i="1"/>
  <c r="H1639" i="1"/>
  <c r="G1647" i="1"/>
  <c r="H1647" i="1"/>
  <c r="G1655" i="1"/>
  <c r="H1655" i="1"/>
  <c r="G1663" i="1"/>
  <c r="H1663" i="1"/>
  <c r="G1671" i="1"/>
  <c r="H1671" i="1"/>
  <c r="G1679" i="1"/>
  <c r="H1679" i="1"/>
  <c r="H378" i="1"/>
  <c r="G378" i="1"/>
  <c r="H382" i="1"/>
  <c r="G382" i="1"/>
  <c r="H452" i="1"/>
  <c r="G452" i="1"/>
  <c r="H456" i="1"/>
  <c r="G456" i="1"/>
  <c r="H458" i="1"/>
  <c r="G458" i="1"/>
  <c r="H486" i="1"/>
  <c r="G486" i="1"/>
  <c r="H488" i="1"/>
  <c r="G488" i="1"/>
  <c r="H490" i="1"/>
  <c r="G490" i="1"/>
  <c r="H586" i="1"/>
  <c r="G586" i="1"/>
  <c r="H588" i="1"/>
  <c r="G588" i="1"/>
  <c r="H624" i="1"/>
  <c r="G624" i="1"/>
  <c r="H1058" i="1"/>
  <c r="G1058" i="1"/>
  <c r="H1060" i="1"/>
  <c r="G1060" i="1"/>
  <c r="H1062" i="1"/>
  <c r="G1062" i="1"/>
  <c r="H1064" i="1"/>
  <c r="G1064" i="1"/>
  <c r="H1066" i="1"/>
  <c r="G1066" i="1"/>
  <c r="H1068" i="1"/>
  <c r="G1068" i="1"/>
  <c r="H1070" i="1"/>
  <c r="G1070" i="1"/>
  <c r="H1072" i="1"/>
  <c r="G1072" i="1"/>
  <c r="H1178" i="1"/>
  <c r="G1178" i="1"/>
  <c r="H1448" i="1"/>
  <c r="G1448" i="1"/>
  <c r="H1450" i="1"/>
  <c r="G1450" i="1"/>
  <c r="H1452" i="1"/>
  <c r="G1452" i="1"/>
  <c r="H1454" i="1"/>
  <c r="G1454" i="1"/>
  <c r="H1456" i="1"/>
  <c r="G1456" i="1"/>
  <c r="H1458" i="1"/>
  <c r="G1458" i="1"/>
  <c r="H1460" i="1"/>
  <c r="G1460" i="1"/>
  <c r="H1462" i="1"/>
  <c r="G1462" i="1"/>
  <c r="H1464" i="1"/>
  <c r="G1464" i="1"/>
  <c r="H1466" i="1"/>
  <c r="G1466" i="1"/>
  <c r="H1468" i="1"/>
  <c r="G1468" i="1"/>
  <c r="H1470" i="1"/>
  <c r="G1470" i="1"/>
  <c r="G1497" i="1"/>
  <c r="H1497" i="1"/>
  <c r="G1499" i="1"/>
  <c r="H1499" i="1"/>
  <c r="G1501" i="1"/>
  <c r="H1501" i="1"/>
  <c r="G1503" i="1"/>
  <c r="H1503" i="1"/>
  <c r="G1505" i="1"/>
  <c r="H1505" i="1"/>
  <c r="G1507" i="1"/>
  <c r="H1507" i="1"/>
  <c r="G1509" i="1"/>
  <c r="H1509" i="1"/>
  <c r="H1544" i="1"/>
  <c r="G1544" i="1"/>
  <c r="G1566" i="1"/>
  <c r="H1566" i="1"/>
  <c r="H1569" i="1"/>
  <c r="G1569" i="1"/>
  <c r="I1569" i="1" s="1"/>
  <c r="J1569" i="1"/>
  <c r="G1579" i="1"/>
  <c r="I1579" i="1" s="1"/>
  <c r="H1579" i="1"/>
  <c r="H1584" i="1"/>
  <c r="G1584" i="1"/>
  <c r="H1592" i="1"/>
  <c r="G1592" i="1"/>
  <c r="H1600" i="1"/>
  <c r="G1600" i="1"/>
  <c r="H32" i="1"/>
  <c r="G35" i="1"/>
  <c r="G108" i="1"/>
  <c r="G242" i="1"/>
  <c r="H285" i="1"/>
  <c r="H344" i="1"/>
  <c r="H627" i="1"/>
  <c r="G627" i="1"/>
  <c r="H629" i="1"/>
  <c r="G629" i="1"/>
  <c r="H631" i="1"/>
  <c r="G631" i="1"/>
  <c r="G1013" i="1"/>
  <c r="H1192" i="1"/>
  <c r="G1192" i="1"/>
  <c r="H1194" i="1"/>
  <c r="G1194" i="1"/>
  <c r="H1196" i="1"/>
  <c r="G1196" i="1"/>
  <c r="H1198" i="1"/>
  <c r="G1198" i="1"/>
  <c r="H1200" i="1"/>
  <c r="G1200" i="1"/>
  <c r="H1225" i="1"/>
  <c r="G1225" i="1"/>
  <c r="H1227" i="1"/>
  <c r="G1227" i="1"/>
  <c r="H1229" i="1"/>
  <c r="G1229" i="1"/>
  <c r="H1231" i="1"/>
  <c r="G1231" i="1"/>
  <c r="H1233" i="1"/>
  <c r="G1233" i="1"/>
  <c r="H1235" i="1"/>
  <c r="G1235" i="1"/>
  <c r="H1237" i="1"/>
  <c r="G1237" i="1"/>
  <c r="H1239" i="1"/>
  <c r="G1239" i="1"/>
  <c r="H1446" i="1"/>
  <c r="G1446" i="1"/>
  <c r="I1546" i="1"/>
  <c r="G1570" i="1"/>
  <c r="H1570" i="1"/>
  <c r="H1577" i="1"/>
  <c r="G1577" i="1"/>
  <c r="H1625" i="1"/>
  <c r="G1625" i="1"/>
  <c r="H1633" i="1"/>
  <c r="G1633" i="1"/>
  <c r="H1641" i="1"/>
  <c r="G1641" i="1"/>
  <c r="H1649" i="1"/>
  <c r="G1649" i="1"/>
  <c r="H1657" i="1"/>
  <c r="G1657" i="1"/>
  <c r="H1665" i="1"/>
  <c r="G1665" i="1"/>
  <c r="H1673" i="1"/>
  <c r="G1673" i="1"/>
  <c r="H1681" i="1"/>
  <c r="G1681" i="1"/>
  <c r="G13" i="1"/>
  <c r="G17" i="1"/>
  <c r="G27" i="1"/>
  <c r="G29" i="1"/>
  <c r="G31" i="1"/>
  <c r="H66" i="1"/>
  <c r="G69" i="1"/>
  <c r="G81" i="1"/>
  <c r="G82" i="1"/>
  <c r="G85" i="1"/>
  <c r="G87" i="1"/>
  <c r="G89" i="1"/>
  <c r="G91" i="1"/>
  <c r="H97" i="1"/>
  <c r="H129" i="1"/>
  <c r="G132" i="1"/>
  <c r="G157" i="1"/>
  <c r="G158" i="1"/>
  <c r="G159" i="1"/>
  <c r="H163" i="1"/>
  <c r="G166" i="1"/>
  <c r="G174" i="1"/>
  <c r="G182" i="1"/>
  <c r="G190" i="1"/>
  <c r="G226" i="1"/>
  <c r="G234" i="1"/>
  <c r="H254" i="1"/>
  <c r="H262" i="1"/>
  <c r="G280" i="1"/>
  <c r="G282" i="1"/>
  <c r="G283" i="1"/>
  <c r="G284" i="1"/>
  <c r="H292" i="1"/>
  <c r="G298" i="1"/>
  <c r="G300" i="1"/>
  <c r="G302" i="1"/>
  <c r="H306" i="1"/>
  <c r="H314" i="1"/>
  <c r="H316" i="1"/>
  <c r="G317" i="1"/>
  <c r="G321" i="1"/>
  <c r="G338" i="1"/>
  <c r="G340" i="1"/>
  <c r="G342" i="1"/>
  <c r="G343" i="1"/>
  <c r="H364" i="1"/>
  <c r="G371" i="1"/>
  <c r="H446" i="1"/>
  <c r="H450" i="1"/>
  <c r="H455" i="1"/>
  <c r="G455" i="1"/>
  <c r="H457" i="1"/>
  <c r="G457" i="1"/>
  <c r="H480" i="1"/>
  <c r="H505" i="1"/>
  <c r="H532" i="1"/>
  <c r="H540" i="1"/>
  <c r="H548" i="1"/>
  <c r="H556" i="1"/>
  <c r="H580" i="1"/>
  <c r="H584" i="1"/>
  <c r="H587" i="1"/>
  <c r="G587" i="1"/>
  <c r="H1052" i="1"/>
  <c r="H1056" i="1"/>
  <c r="H1061" i="1"/>
  <c r="G1061" i="1"/>
  <c r="H1065" i="1"/>
  <c r="G1065" i="1"/>
  <c r="H1069" i="1"/>
  <c r="G1069" i="1"/>
  <c r="H1073" i="1"/>
  <c r="G1073" i="1"/>
  <c r="H1084" i="1"/>
  <c r="H1217" i="1"/>
  <c r="H5" i="1"/>
  <c r="H9" i="1"/>
  <c r="G16" i="1"/>
  <c r="H34" i="1"/>
  <c r="G37" i="1"/>
  <c r="H47" i="1"/>
  <c r="G50" i="1"/>
  <c r="H65" i="1"/>
  <c r="G68" i="1"/>
  <c r="G72" i="1"/>
  <c r="G76" i="1"/>
  <c r="H96" i="1"/>
  <c r="H100" i="1"/>
  <c r="G103" i="1"/>
  <c r="G107" i="1"/>
  <c r="H128" i="1"/>
  <c r="G131" i="1"/>
  <c r="G135" i="1"/>
  <c r="H162" i="1"/>
  <c r="G169" i="1"/>
  <c r="G173" i="1"/>
  <c r="G177" i="1"/>
  <c r="G181" i="1"/>
  <c r="G185" i="1"/>
  <c r="G189" i="1"/>
  <c r="G193" i="1"/>
  <c r="G197" i="1"/>
  <c r="H226" i="1"/>
  <c r="G229" i="1"/>
  <c r="G233" i="1"/>
  <c r="G237" i="1"/>
  <c r="G241" i="1"/>
  <c r="H253" i="1"/>
  <c r="H257" i="1"/>
  <c r="H261" i="1"/>
  <c r="H265" i="1"/>
  <c r="H287" i="1"/>
  <c r="H291" i="1"/>
  <c r="H305" i="1"/>
  <c r="H309" i="1"/>
  <c r="H313" i="1"/>
  <c r="G316" i="1"/>
  <c r="G320" i="1"/>
  <c r="G324" i="1"/>
  <c r="G328" i="1"/>
  <c r="H346" i="1"/>
  <c r="G353" i="1"/>
  <c r="H359" i="1"/>
  <c r="H363" i="1"/>
  <c r="H367" i="1"/>
  <c r="G370" i="1"/>
  <c r="G374" i="1"/>
  <c r="H376" i="1"/>
  <c r="G376" i="1"/>
  <c r="G377" i="1"/>
  <c r="G383" i="1"/>
  <c r="H416" i="1"/>
  <c r="H441" i="1"/>
  <c r="H445" i="1"/>
  <c r="H449" i="1"/>
  <c r="H451" i="1"/>
  <c r="G451" i="1"/>
  <c r="H475" i="1"/>
  <c r="H479" i="1"/>
  <c r="H483" i="1"/>
  <c r="G491" i="1"/>
  <c r="H504" i="1"/>
  <c r="H508" i="1"/>
  <c r="H512" i="1"/>
  <c r="H531" i="1"/>
  <c r="H535" i="1"/>
  <c r="H539" i="1"/>
  <c r="H543" i="1"/>
  <c r="H547" i="1"/>
  <c r="H551" i="1"/>
  <c r="H555" i="1"/>
  <c r="H559" i="1"/>
  <c r="H563" i="1"/>
  <c r="H579" i="1"/>
  <c r="H583" i="1"/>
  <c r="H585" i="1"/>
  <c r="G585" i="1"/>
  <c r="H626" i="1"/>
  <c r="G626" i="1"/>
  <c r="H628" i="1"/>
  <c r="G628" i="1"/>
  <c r="H630" i="1"/>
  <c r="G630" i="1"/>
  <c r="H632" i="1"/>
  <c r="G632" i="1"/>
  <c r="H1051" i="1"/>
  <c r="H1055" i="1"/>
  <c r="H1057" i="1"/>
  <c r="G1057" i="1"/>
  <c r="H1083" i="1"/>
  <c r="H1087" i="1"/>
  <c r="H1091" i="1"/>
  <c r="H1093" i="1"/>
  <c r="H1172" i="1"/>
  <c r="H1183" i="1"/>
  <c r="H1187" i="1"/>
  <c r="H1191" i="1"/>
  <c r="G1191" i="1"/>
  <c r="H1193" i="1"/>
  <c r="G1193" i="1"/>
  <c r="H1195" i="1"/>
  <c r="G1195" i="1"/>
  <c r="H1197" i="1"/>
  <c r="G1197" i="1"/>
  <c r="H1199" i="1"/>
  <c r="G1199" i="1"/>
  <c r="H1201" i="1"/>
  <c r="H1216" i="1"/>
  <c r="H1220" i="1"/>
  <c r="H1224" i="1"/>
  <c r="G1224" i="1"/>
  <c r="H1226" i="1"/>
  <c r="G1226" i="1"/>
  <c r="H1228" i="1"/>
  <c r="G1228" i="1"/>
  <c r="H1230" i="1"/>
  <c r="G1230" i="1"/>
  <c r="H1232" i="1"/>
  <c r="G1232" i="1"/>
  <c r="H1234" i="1"/>
  <c r="G1234" i="1"/>
  <c r="H1236" i="1"/>
  <c r="G1236" i="1"/>
  <c r="H1238" i="1"/>
  <c r="G1238" i="1"/>
  <c r="H1240" i="1"/>
  <c r="G1240" i="1"/>
  <c r="H1260" i="1"/>
  <c r="H1264" i="1"/>
  <c r="H1268" i="1"/>
  <c r="H1272" i="1"/>
  <c r="H1276" i="1"/>
  <c r="H1280" i="1"/>
  <c r="H1284" i="1"/>
  <c r="H1288" i="1"/>
  <c r="H1292" i="1"/>
  <c r="H1296" i="1"/>
  <c r="H1434" i="1"/>
  <c r="H1438" i="1"/>
  <c r="H1442" i="1"/>
  <c r="G1471" i="1"/>
  <c r="H1565" i="1"/>
  <c r="G1565" i="1"/>
  <c r="I1565" i="1" s="1"/>
  <c r="J1565" i="1"/>
  <c r="J1570" i="1"/>
  <c r="H1578" i="1"/>
  <c r="G1578" i="1"/>
  <c r="I1578" i="1" s="1"/>
  <c r="J1578" i="1"/>
  <c r="G1587" i="1"/>
  <c r="H1587" i="1"/>
  <c r="G1595" i="1"/>
  <c r="H1595" i="1"/>
  <c r="H1628" i="1"/>
  <c r="G1628" i="1"/>
  <c r="H1636" i="1"/>
  <c r="G1636" i="1"/>
  <c r="H1644" i="1"/>
  <c r="G1644" i="1"/>
  <c r="H1652" i="1"/>
  <c r="G1652" i="1"/>
  <c r="H1660" i="1"/>
  <c r="G1660" i="1"/>
  <c r="H1668" i="1"/>
  <c r="G1668" i="1"/>
  <c r="H1676" i="1"/>
  <c r="G1676" i="1"/>
  <c r="H1684" i="1"/>
  <c r="G1684" i="1"/>
  <c r="J1547" i="1"/>
  <c r="G1551" i="1"/>
  <c r="I1551" i="1" s="1"/>
  <c r="J1551" i="1"/>
  <c r="G1555" i="1"/>
  <c r="G1559" i="1"/>
  <c r="J1559" i="1"/>
  <c r="G1563" i="1"/>
  <c r="I1567" i="1"/>
  <c r="G1576" i="1"/>
  <c r="I1576" i="1" s="1"/>
  <c r="J1576" i="1"/>
  <c r="I1580" i="1"/>
  <c r="E7" i="4"/>
  <c r="D49" i="4"/>
  <c r="D82" i="4"/>
  <c r="F125" i="4"/>
  <c r="E273" i="4"/>
  <c r="D269" i="1" s="1"/>
  <c r="D309" i="4"/>
  <c r="F355" i="4"/>
  <c r="D354" i="4"/>
  <c r="E491" i="4"/>
  <c r="D485" i="1" s="1"/>
  <c r="D522" i="4"/>
  <c r="F8" i="5"/>
  <c r="D7" i="5"/>
  <c r="F252" i="5"/>
  <c r="D251" i="5"/>
  <c r="E296" i="5"/>
  <c r="D1300" i="1" s="1"/>
  <c r="H1300" i="1" s="1"/>
  <c r="D1301" i="1"/>
  <c r="G1301" i="1" s="1"/>
  <c r="D5" i="6"/>
  <c r="F6" i="6"/>
  <c r="E35" i="6"/>
  <c r="D1432" i="1"/>
  <c r="H1432" i="1" s="1"/>
  <c r="E114" i="6"/>
  <c r="D1511" i="1"/>
  <c r="G1511" i="1" s="1"/>
  <c r="F283" i="4"/>
  <c r="D273" i="4"/>
  <c r="F361" i="4"/>
  <c r="F407" i="4"/>
  <c r="D406" i="4"/>
  <c r="F480" i="4"/>
  <c r="D479" i="4"/>
  <c r="E571" i="4"/>
  <c r="D565" i="1" s="1"/>
  <c r="D566" i="1"/>
  <c r="G566" i="1" s="1"/>
  <c r="F575" i="4"/>
  <c r="D571" i="4"/>
  <c r="D1013" i="1"/>
  <c r="H1013" i="1" s="1"/>
  <c r="H314" i="9"/>
  <c r="E314" i="9" s="1"/>
  <c r="B314" i="9" s="1"/>
  <c r="D1094" i="1"/>
  <c r="H1094" i="1" s="1"/>
  <c r="E88" i="5"/>
  <c r="D1093" i="1" s="1"/>
  <c r="G1093" i="1" s="1"/>
  <c r="G338" i="9"/>
  <c r="F203" i="5"/>
  <c r="F256" i="5"/>
  <c r="D255" i="5"/>
  <c r="C1024" i="1"/>
  <c r="C1152" i="1"/>
  <c r="C1256" i="1"/>
  <c r="G1543" i="1"/>
  <c r="G1547" i="1"/>
  <c r="J1549" i="1"/>
  <c r="H1550" i="1"/>
  <c r="H1551" i="1"/>
  <c r="J1553" i="1"/>
  <c r="H1554" i="1"/>
  <c r="I1554" i="1" s="1"/>
  <c r="H1555" i="1"/>
  <c r="J1557" i="1"/>
  <c r="H1558" i="1"/>
  <c r="I1558" i="1" s="1"/>
  <c r="H1559" i="1"/>
  <c r="J1561" i="1"/>
  <c r="H1562" i="1"/>
  <c r="I1562" i="1" s="1"/>
  <c r="H1563" i="1"/>
  <c r="J1574" i="1"/>
  <c r="H1575" i="1"/>
  <c r="I1575" i="1" s="1"/>
  <c r="H1576" i="1"/>
  <c r="E82" i="4"/>
  <c r="D78" i="1" s="1"/>
  <c r="D79" i="1"/>
  <c r="F112" i="4"/>
  <c r="F134" i="4"/>
  <c r="D130" i="1"/>
  <c r="G130" i="1" s="1"/>
  <c r="F141" i="4"/>
  <c r="D140" i="4"/>
  <c r="F222" i="4"/>
  <c r="D221" i="4"/>
  <c r="E466" i="4"/>
  <c r="D467" i="1"/>
  <c r="D1190" i="1"/>
  <c r="H1190" i="1" s="1"/>
  <c r="E178" i="5"/>
  <c r="G337" i="9"/>
  <c r="E337" i="9" s="1"/>
  <c r="B337" i="9" s="1"/>
  <c r="F197" i="5"/>
  <c r="E203" i="5"/>
  <c r="F220" i="5"/>
  <c r="D219" i="5"/>
  <c r="B187" i="9"/>
  <c r="G213" i="9"/>
  <c r="E213" i="9" s="1"/>
  <c r="B213" i="9" s="1"/>
  <c r="C40" i="1"/>
  <c r="C79" i="1"/>
  <c r="C121" i="1"/>
  <c r="C279" i="1"/>
  <c r="C356" i="1"/>
  <c r="C402" i="1"/>
  <c r="C431" i="1"/>
  <c r="C520" i="1"/>
  <c r="C569" i="1"/>
  <c r="C1207" i="1"/>
  <c r="C1402" i="1"/>
  <c r="C1418" i="1"/>
  <c r="C1478" i="1"/>
  <c r="H1542" i="1"/>
  <c r="I1542" i="1" s="1"/>
  <c r="J1542" i="1"/>
  <c r="H1543" i="1"/>
  <c r="H1546" i="1"/>
  <c r="J1546" i="1"/>
  <c r="G1556" i="1"/>
  <c r="G1564" i="1"/>
  <c r="I1564" i="1" s="1"/>
  <c r="J1564" i="1"/>
  <c r="G1568" i="1"/>
  <c r="I1568" i="1" s="1"/>
  <c r="J1568" i="1"/>
  <c r="G1581" i="1"/>
  <c r="I1581" i="1" s="1"/>
  <c r="J1581" i="1"/>
  <c r="G1604" i="1"/>
  <c r="H1607" i="1"/>
  <c r="G1612" i="1"/>
  <c r="H1615" i="1"/>
  <c r="G1620" i="1"/>
  <c r="D7" i="4"/>
  <c r="F44" i="4"/>
  <c r="E140" i="4"/>
  <c r="D136" i="1" s="1"/>
  <c r="D137" i="1"/>
  <c r="G24" i="9"/>
  <c r="D164" i="4"/>
  <c r="E230" i="4"/>
  <c r="D226" i="1" s="1"/>
  <c r="D227" i="1"/>
  <c r="H227" i="1" s="1"/>
  <c r="E321" i="4"/>
  <c r="D316" i="1" s="1"/>
  <c r="E361" i="4"/>
  <c r="D357" i="1"/>
  <c r="G357" i="1" s="1"/>
  <c r="E535" i="4"/>
  <c r="D584" i="4"/>
  <c r="F71" i="5"/>
  <c r="D70" i="5"/>
  <c r="E6" i="7"/>
  <c r="D1540" i="1"/>
  <c r="D38" i="7"/>
  <c r="I10" i="9"/>
  <c r="F598" i="4"/>
  <c r="D597" i="4"/>
  <c r="F13" i="5"/>
  <c r="D12" i="5"/>
  <c r="E70" i="5"/>
  <c r="D178" i="5"/>
  <c r="F181" i="5"/>
  <c r="E219" i="5"/>
  <c r="F130" i="6"/>
  <c r="D129" i="6"/>
  <c r="D45" i="8"/>
  <c r="H310" i="9"/>
  <c r="G310" i="9"/>
  <c r="E310" i="9" s="1"/>
  <c r="B310" i="9" s="1"/>
  <c r="H309" i="9"/>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301" i="9"/>
  <c r="E301" i="9" s="1"/>
  <c r="B301" i="9" s="1"/>
  <c r="G179" i="9"/>
  <c r="E179" i="9" s="1"/>
  <c r="B179" i="9" s="1"/>
  <c r="G178" i="9"/>
  <c r="E178" i="9" s="1"/>
  <c r="B178" i="9" s="1"/>
  <c r="G177" i="9"/>
  <c r="E177" i="9" s="1"/>
  <c r="B177" i="9" s="1"/>
  <c r="G176" i="9"/>
  <c r="E176" i="9" s="1"/>
  <c r="B176" i="9" s="1"/>
  <c r="G175" i="9"/>
  <c r="E175" i="9" s="1"/>
  <c r="B175" i="9" s="1"/>
  <c r="G174" i="9"/>
  <c r="E174" i="9" s="1"/>
  <c r="B174" i="9" s="1"/>
  <c r="G309" i="9"/>
  <c r="E309" i="9" s="1"/>
  <c r="B309"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H308" i="9"/>
  <c r="E308" i="9" s="1"/>
  <c r="B308" i="9" s="1"/>
  <c r="G225" i="9"/>
  <c r="E225" i="9" s="1"/>
  <c r="B225" i="9" s="1"/>
  <c r="G217" i="9"/>
  <c r="E217" i="9" s="1"/>
  <c r="B217" i="9" s="1"/>
  <c r="G212" i="9"/>
  <c r="E212" i="9" s="1"/>
  <c r="B212" i="9" s="1"/>
  <c r="G210" i="9"/>
  <c r="E210" i="9" s="1"/>
  <c r="B210" i="9" s="1"/>
  <c r="G208" i="9"/>
  <c r="E208" i="9" s="1"/>
  <c r="B208"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179" i="9"/>
  <c r="G300" i="9"/>
  <c r="E300" i="9" s="1"/>
  <c r="B300" i="9" s="1"/>
  <c r="G227" i="9"/>
  <c r="E227" i="9" s="1"/>
  <c r="B227" i="9" s="1"/>
  <c r="G219" i="9"/>
  <c r="E219" i="9" s="1"/>
  <c r="B219" i="9" s="1"/>
  <c r="G180" i="9"/>
  <c r="G185" i="9"/>
  <c r="E185" i="9" s="1"/>
  <c r="B185" i="9" s="1"/>
  <c r="G193" i="9"/>
  <c r="E193" i="9" s="1"/>
  <c r="B193" i="9" s="1"/>
  <c r="G209" i="9"/>
  <c r="E209" i="9" s="1"/>
  <c r="B209" i="9" s="1"/>
  <c r="G221" i="9"/>
  <c r="E221" i="9" s="1"/>
  <c r="B221" i="9" s="1"/>
  <c r="G302" i="9"/>
  <c r="E302" i="9" s="1"/>
  <c r="B302" i="9" s="1"/>
  <c r="D517" i="1"/>
  <c r="H517" i="1" s="1"/>
  <c r="D1176" i="1"/>
  <c r="H1176" i="1" s="1"/>
  <c r="D1201" i="1"/>
  <c r="G1201" i="1" s="1"/>
  <c r="E106" i="4"/>
  <c r="D102" i="1" s="1"/>
  <c r="G102" i="1" s="1"/>
  <c r="F129" i="4"/>
  <c r="E164" i="4"/>
  <c r="D160" i="1" s="1"/>
  <c r="F208" i="4"/>
  <c r="D202" i="4"/>
  <c r="E308" i="4"/>
  <c r="D373" i="4"/>
  <c r="F432" i="4"/>
  <c r="D431" i="4"/>
  <c r="F492" i="4"/>
  <c r="D491" i="4"/>
  <c r="D536" i="4"/>
  <c r="E597" i="4"/>
  <c r="D591" i="1" s="1"/>
  <c r="D629" i="4"/>
  <c r="E12" i="5"/>
  <c r="D1017" i="1" s="1"/>
  <c r="F297" i="5"/>
  <c r="F36" i="6"/>
  <c r="D35" i="6"/>
  <c r="F115" i="6"/>
  <c r="D114" i="6"/>
  <c r="E163" i="9"/>
  <c r="B163" i="9" s="1"/>
  <c r="E171" i="9"/>
  <c r="B171" i="9" s="1"/>
  <c r="G183" i="9"/>
  <c r="E183" i="9" s="1"/>
  <c r="B183" i="9" s="1"/>
  <c r="G191" i="9"/>
  <c r="E191" i="9" s="1"/>
  <c r="B191" i="9" s="1"/>
  <c r="L207" i="9"/>
  <c r="F207" i="9" s="1"/>
  <c r="G215" i="9"/>
  <c r="E215" i="9" s="1"/>
  <c r="B215" i="9" s="1"/>
  <c r="B264" i="9"/>
  <c r="F291" i="9"/>
  <c r="B291" i="9" s="1"/>
  <c r="G315" i="9"/>
  <c r="E315" i="9" s="1"/>
  <c r="B315" i="9" s="1"/>
  <c r="G316" i="9"/>
  <c r="E316" i="9" s="1"/>
  <c r="B316" i="9" s="1"/>
  <c r="D89" i="6"/>
  <c r="B160" i="9"/>
  <c r="B164" i="9"/>
  <c r="B168" i="9"/>
  <c r="B172" i="9"/>
  <c r="B240" i="9"/>
  <c r="B272" i="9"/>
  <c r="F298" i="9"/>
  <c r="B242" i="9"/>
  <c r="B250" i="9"/>
  <c r="B258" i="9"/>
  <c r="B266" i="9"/>
  <c r="B274" i="9"/>
  <c r="B281" i="9"/>
  <c r="B282" i="9"/>
  <c r="B289" i="9"/>
  <c r="B290" i="9"/>
  <c r="B294" i="9"/>
  <c r="B322" i="9"/>
  <c r="E332" i="9"/>
  <c r="B332" i="9" s="1"/>
  <c r="E340" i="9"/>
  <c r="B340" i="9" s="1"/>
  <c r="D44" i="8" l="1"/>
  <c r="I39" i="3" s="1"/>
  <c r="G422" i="1"/>
  <c r="G1583" i="1"/>
  <c r="H1583" i="1"/>
  <c r="H1511" i="1"/>
  <c r="F228" i="9"/>
  <c r="B228" i="9" s="1"/>
  <c r="F153" i="4"/>
  <c r="H24" i="9"/>
  <c r="H130" i="1"/>
  <c r="H102" i="1"/>
  <c r="F106" i="4"/>
  <c r="E251" i="5"/>
  <c r="D1255" i="1" s="1"/>
  <c r="I25" i="3"/>
  <c r="G641" i="1"/>
  <c r="F647" i="4"/>
  <c r="G1278" i="1"/>
  <c r="H1278" i="1"/>
  <c r="F35" i="6"/>
  <c r="C1431" i="1"/>
  <c r="H28" i="3"/>
  <c r="F491" i="4"/>
  <c r="C485" i="1"/>
  <c r="F373" i="4"/>
  <c r="C368" i="1"/>
  <c r="C1622" i="1"/>
  <c r="I40" i="3"/>
  <c r="E5" i="7"/>
  <c r="D1539" i="1"/>
  <c r="D529" i="1"/>
  <c r="H1418" i="1"/>
  <c r="G1418" i="1"/>
  <c r="H520" i="1"/>
  <c r="G520" i="1"/>
  <c r="H279" i="1"/>
  <c r="G279" i="1"/>
  <c r="G339" i="9"/>
  <c r="F219" i="5"/>
  <c r="C1223" i="1"/>
  <c r="D460" i="1"/>
  <c r="E430" i="4"/>
  <c r="H1152" i="1"/>
  <c r="G1152" i="1"/>
  <c r="F571" i="4"/>
  <c r="C565" i="1"/>
  <c r="F479" i="4"/>
  <c r="C473" i="1"/>
  <c r="D360" i="4"/>
  <c r="D6" i="5"/>
  <c r="H22" i="3"/>
  <c r="C1012" i="1"/>
  <c r="F354" i="4"/>
  <c r="C349" i="1"/>
  <c r="F49" i="4"/>
  <c r="C45" i="1"/>
  <c r="G1094" i="1"/>
  <c r="H1301" i="1"/>
  <c r="G227" i="1"/>
  <c r="F89" i="6"/>
  <c r="C1485" i="1"/>
  <c r="F629" i="4"/>
  <c r="C623" i="1"/>
  <c r="D303" i="1"/>
  <c r="F129" i="6"/>
  <c r="C1525" i="1"/>
  <c r="G336" i="9"/>
  <c r="F178" i="5"/>
  <c r="D177" i="5"/>
  <c r="C1182" i="1"/>
  <c r="F597" i="4"/>
  <c r="C591" i="1"/>
  <c r="C1571" i="1"/>
  <c r="H35" i="3"/>
  <c r="D69" i="5"/>
  <c r="C1075" i="1"/>
  <c r="F70" i="5"/>
  <c r="F7" i="4"/>
  <c r="C3" i="1"/>
  <c r="D6" i="4"/>
  <c r="H1402" i="1"/>
  <c r="G1402" i="1"/>
  <c r="H431" i="1"/>
  <c r="G431" i="1"/>
  <c r="G121" i="1"/>
  <c r="H121" i="1"/>
  <c r="H336" i="9"/>
  <c r="D1182" i="1"/>
  <c r="E177" i="5"/>
  <c r="F221" i="4"/>
  <c r="C217" i="1"/>
  <c r="G1024" i="1"/>
  <c r="H1024" i="1"/>
  <c r="D1431" i="1"/>
  <c r="I28" i="3"/>
  <c r="E152" i="4"/>
  <c r="E6" i="4"/>
  <c r="D3" i="1"/>
  <c r="I1559" i="1"/>
  <c r="G517" i="1"/>
  <c r="I1570" i="1"/>
  <c r="H357" i="1"/>
  <c r="G149" i="1"/>
  <c r="I1566" i="1"/>
  <c r="F114" i="6"/>
  <c r="H30" i="3"/>
  <c r="C1510" i="1"/>
  <c r="E141" i="6"/>
  <c r="G348" i="9" s="1"/>
  <c r="E348" i="9" s="1"/>
  <c r="D430" i="4"/>
  <c r="F431" i="4"/>
  <c r="C425" i="1"/>
  <c r="F202" i="4"/>
  <c r="C198" i="1"/>
  <c r="E180" i="9"/>
  <c r="B180" i="9" s="1"/>
  <c r="D1075" i="1"/>
  <c r="E69" i="5"/>
  <c r="E360" i="4"/>
  <c r="D356" i="1"/>
  <c r="F164" i="4"/>
  <c r="C160" i="1"/>
  <c r="H137" i="1"/>
  <c r="G137" i="1"/>
  <c r="G1207" i="1"/>
  <c r="H1207" i="1"/>
  <c r="H402" i="1"/>
  <c r="G402" i="1"/>
  <c r="H79" i="1"/>
  <c r="G79" i="1"/>
  <c r="H338" i="9"/>
  <c r="E338" i="9" s="1"/>
  <c r="B338" i="9" s="1"/>
  <c r="D1207" i="1"/>
  <c r="I1543" i="1"/>
  <c r="C401" i="1"/>
  <c r="F406" i="4"/>
  <c r="F273" i="4"/>
  <c r="C269" i="1"/>
  <c r="C1255" i="1"/>
  <c r="H25" i="3"/>
  <c r="F522" i="4"/>
  <c r="C516" i="1"/>
  <c r="F309" i="4"/>
  <c r="D308" i="4"/>
  <c r="C304" i="1"/>
  <c r="D152" i="4"/>
  <c r="G1300" i="1"/>
  <c r="G1176" i="1"/>
  <c r="D535" i="4"/>
  <c r="F536" i="4"/>
  <c r="C530" i="1"/>
  <c r="B207" i="9"/>
  <c r="H339" i="9"/>
  <c r="D1223" i="1"/>
  <c r="C1017" i="1"/>
  <c r="F12" i="5"/>
  <c r="G1540" i="1"/>
  <c r="H1540" i="1"/>
  <c r="F584" i="4"/>
  <c r="C578" i="1"/>
  <c r="E24" i="9"/>
  <c r="H1478" i="1"/>
  <c r="G1478" i="1"/>
  <c r="H569" i="1"/>
  <c r="G569" i="1"/>
  <c r="H356" i="1"/>
  <c r="G356" i="1"/>
  <c r="G40" i="1"/>
  <c r="H40" i="1"/>
  <c r="G467" i="1"/>
  <c r="H467" i="1"/>
  <c r="F140" i="4"/>
  <c r="C136" i="1"/>
  <c r="H1256" i="1"/>
  <c r="G1256" i="1"/>
  <c r="C1259" i="1"/>
  <c r="F255" i="5"/>
  <c r="E7" i="5"/>
  <c r="D1510" i="1"/>
  <c r="I30" i="3"/>
  <c r="F5" i="6"/>
  <c r="D141" i="6"/>
  <c r="C1401" i="1"/>
  <c r="H27" i="3"/>
  <c r="F82" i="4"/>
  <c r="C78" i="1"/>
  <c r="I1544" i="1"/>
  <c r="G1432" i="1"/>
  <c r="C1621" i="1" l="1"/>
  <c r="G344" i="9"/>
  <c r="E344" i="9" s="1"/>
  <c r="B344" i="9" s="1"/>
  <c r="K1481" i="9"/>
  <c r="G343" i="9"/>
  <c r="E343" i="9" s="1"/>
  <c r="E342" i="9" s="1"/>
  <c r="F251" i="5"/>
  <c r="H516" i="1"/>
  <c r="G516" i="1"/>
  <c r="H198" i="1"/>
  <c r="G198" i="1"/>
  <c r="E422" i="4"/>
  <c r="D2" i="1"/>
  <c r="I17" i="3"/>
  <c r="E176" i="5"/>
  <c r="D1180" i="1" s="1"/>
  <c r="D1181" i="1"/>
  <c r="I24" i="3"/>
  <c r="H19" i="9"/>
  <c r="E19" i="9" s="1"/>
  <c r="B19" i="9" s="1"/>
  <c r="G1571" i="1"/>
  <c r="H1571" i="1"/>
  <c r="E347" i="9"/>
  <c r="B348" i="9"/>
  <c r="B24" i="9"/>
  <c r="F535" i="4"/>
  <c r="D640" i="4"/>
  <c r="C529" i="1"/>
  <c r="G304" i="1"/>
  <c r="H304" i="1"/>
  <c r="G160" i="1"/>
  <c r="H160" i="1"/>
  <c r="D1537" i="1"/>
  <c r="I31" i="3"/>
  <c r="D422" i="4"/>
  <c r="F6" i="4"/>
  <c r="H17" i="3"/>
  <c r="C2" i="1"/>
  <c r="H1075" i="1"/>
  <c r="G1075" i="1"/>
  <c r="H591" i="1"/>
  <c r="G591" i="1"/>
  <c r="C1011" i="1"/>
  <c r="G578" i="1"/>
  <c r="H578" i="1"/>
  <c r="F308" i="4"/>
  <c r="D417" i="4"/>
  <c r="C303" i="1"/>
  <c r="H425" i="1"/>
  <c r="G425" i="1"/>
  <c r="H217" i="1"/>
  <c r="G217" i="1"/>
  <c r="E6" i="5"/>
  <c r="F6" i="5" s="1"/>
  <c r="D1012" i="1"/>
  <c r="H1012" i="1" s="1"/>
  <c r="I22" i="3"/>
  <c r="F152" i="4"/>
  <c r="D299" i="4"/>
  <c r="H18" i="3"/>
  <c r="C148" i="1"/>
  <c r="H401" i="1"/>
  <c r="G401" i="1"/>
  <c r="E418" i="4"/>
  <c r="D413" i="1" s="1"/>
  <c r="D355" i="1"/>
  <c r="D639" i="4"/>
  <c r="F430" i="4"/>
  <c r="C424" i="1"/>
  <c r="F177" i="5"/>
  <c r="D176" i="5"/>
  <c r="G299" i="9" s="1"/>
  <c r="C1181" i="1"/>
  <c r="H24" i="3"/>
  <c r="G473" i="1"/>
  <c r="H473" i="1"/>
  <c r="H1223" i="1"/>
  <c r="G1223" i="1"/>
  <c r="D1538" i="1"/>
  <c r="I33" i="3"/>
  <c r="G346" i="9"/>
  <c r="E346" i="9" s="1"/>
  <c r="H368" i="1"/>
  <c r="G368" i="1"/>
  <c r="H136" i="1"/>
  <c r="G136" i="1"/>
  <c r="H269" i="1"/>
  <c r="G269" i="1"/>
  <c r="D1074" i="1"/>
  <c r="I23" i="3"/>
  <c r="E299" i="4"/>
  <c r="E300" i="4" s="1"/>
  <c r="D296" i="1" s="1"/>
  <c r="D148" i="1"/>
  <c r="I18" i="3"/>
  <c r="H349" i="1"/>
  <c r="G349" i="1"/>
  <c r="H1431" i="1"/>
  <c r="G1431" i="1"/>
  <c r="H1401" i="1"/>
  <c r="H9" i="3"/>
  <c r="G1401" i="1"/>
  <c r="G1259" i="1"/>
  <c r="H1259" i="1"/>
  <c r="H1510" i="1"/>
  <c r="G1510" i="1"/>
  <c r="G3" i="1"/>
  <c r="H3" i="1"/>
  <c r="F69" i="5"/>
  <c r="H23" i="3"/>
  <c r="C1074" i="1"/>
  <c r="E336" i="9"/>
  <c r="B336" i="9" s="1"/>
  <c r="E417" i="4"/>
  <c r="D412" i="1" s="1"/>
  <c r="H1485" i="1"/>
  <c r="G1485" i="1"/>
  <c r="F7" i="5"/>
  <c r="H565" i="1"/>
  <c r="G565" i="1"/>
  <c r="E639" i="4"/>
  <c r="D633" i="1" s="1"/>
  <c r="D424" i="1"/>
  <c r="E339" i="9"/>
  <c r="B339" i="9" s="1"/>
  <c r="E640" i="4"/>
  <c r="D634" i="1" s="1"/>
  <c r="H485" i="1"/>
  <c r="G485" i="1"/>
  <c r="G78" i="1"/>
  <c r="H78" i="1"/>
  <c r="F141" i="6"/>
  <c r="C1537" i="1"/>
  <c r="H31" i="3"/>
  <c r="H1017" i="1"/>
  <c r="G1017" i="1"/>
  <c r="G530" i="1"/>
  <c r="H530" i="1"/>
  <c r="G1255" i="1"/>
  <c r="H1255" i="1"/>
  <c r="G1182" i="1"/>
  <c r="H1182" i="1"/>
  <c r="G1525" i="1"/>
  <c r="H1525" i="1"/>
  <c r="G623" i="1"/>
  <c r="H623" i="1"/>
  <c r="G45" i="1"/>
  <c r="H45" i="1"/>
  <c r="D418" i="4"/>
  <c r="F360" i="4"/>
  <c r="C355" i="1"/>
  <c r="H460" i="1"/>
  <c r="G460" i="1"/>
  <c r="G1539" i="1"/>
  <c r="H1539" i="1"/>
  <c r="G1622" i="1"/>
  <c r="H1622" i="1"/>
  <c r="H1621" i="1"/>
  <c r="G1621" i="1"/>
  <c r="H11" i="3"/>
  <c r="B343" i="9" l="1"/>
  <c r="H1074" i="1"/>
  <c r="G1074" i="1"/>
  <c r="F640" i="4"/>
  <c r="C634" i="1"/>
  <c r="B346" i="9"/>
  <c r="E345" i="9"/>
  <c r="I10" i="3" s="1"/>
  <c r="H1181" i="1"/>
  <c r="G1181" i="1"/>
  <c r="D301" i="4"/>
  <c r="F299" i="4"/>
  <c r="D423" i="4"/>
  <c r="C295" i="1"/>
  <c r="H299" i="9"/>
  <c r="E299" i="9" s="1"/>
  <c r="D1011" i="1"/>
  <c r="G1011" i="1" s="1"/>
  <c r="G1012" i="1"/>
  <c r="K3" i="9"/>
  <c r="I9" i="3"/>
  <c r="F176" i="5"/>
  <c r="C1180" i="1"/>
  <c r="F639" i="4"/>
  <c r="C633" i="1"/>
  <c r="G303" i="1"/>
  <c r="H303" i="1"/>
  <c r="G306" i="9"/>
  <c r="E306" i="9" s="1"/>
  <c r="B306" i="9" s="1"/>
  <c r="D643" i="4"/>
  <c r="F422" i="4"/>
  <c r="C417" i="1"/>
  <c r="E301" i="4"/>
  <c r="D297" i="1" s="1"/>
  <c r="E423" i="4"/>
  <c r="D295" i="1"/>
  <c r="H424" i="1"/>
  <c r="G424" i="1"/>
  <c r="F418" i="4"/>
  <c r="C413" i="1"/>
  <c r="N3" i="9"/>
  <c r="I11" i="3"/>
  <c r="H355" i="1"/>
  <c r="G355" i="1"/>
  <c r="G1537" i="1"/>
  <c r="H1537" i="1"/>
  <c r="H1538" i="1"/>
  <c r="G1538" i="1"/>
  <c r="G148" i="1"/>
  <c r="H148" i="1"/>
  <c r="F417" i="4"/>
  <c r="C412" i="1"/>
  <c r="G2" i="1"/>
  <c r="H2" i="1"/>
  <c r="D300" i="4"/>
  <c r="H529" i="1"/>
  <c r="G529" i="1"/>
  <c r="E643" i="4"/>
  <c r="D417" i="1"/>
  <c r="H1011" i="1" l="1"/>
  <c r="H8" i="3"/>
  <c r="M3" i="9" s="1"/>
  <c r="F300" i="4"/>
  <c r="C296" i="1"/>
  <c r="D425" i="4"/>
  <c r="F423" i="4"/>
  <c r="D644" i="4"/>
  <c r="C418" i="1"/>
  <c r="G20" i="9"/>
  <c r="D637" i="1"/>
  <c r="F643" i="4"/>
  <c r="D645" i="4"/>
  <c r="C637" i="1"/>
  <c r="H633" i="1"/>
  <c r="G633" i="1"/>
  <c r="C297" i="1"/>
  <c r="F301" i="4"/>
  <c r="E644" i="4"/>
  <c r="E425" i="4"/>
  <c r="D420" i="1" s="1"/>
  <c r="D418" i="1"/>
  <c r="H20" i="9"/>
  <c r="B299" i="9"/>
  <c r="H417" i="1"/>
  <c r="G417" i="1"/>
  <c r="E424" i="4"/>
  <c r="D419" i="1" s="1"/>
  <c r="H412" i="1"/>
  <c r="G412" i="1"/>
  <c r="G413" i="1"/>
  <c r="H413" i="1"/>
  <c r="D424" i="4"/>
  <c r="H1180" i="1"/>
  <c r="G1180" i="1"/>
  <c r="H295" i="1"/>
  <c r="G295" i="1"/>
  <c r="G634" i="1"/>
  <c r="H634" i="1"/>
  <c r="G637" i="1" l="1"/>
  <c r="H637" i="1"/>
  <c r="H334" i="9"/>
  <c r="G334" i="9"/>
  <c r="H297" i="1"/>
  <c r="G297" i="1"/>
  <c r="C639" i="1"/>
  <c r="E20" i="9"/>
  <c r="B20" i="9" s="1"/>
  <c r="C420" i="1"/>
  <c r="F425" i="4"/>
  <c r="H418" i="1"/>
  <c r="G418" i="1"/>
  <c r="H296" i="1"/>
  <c r="G296" i="1"/>
  <c r="F424" i="4"/>
  <c r="C419" i="1"/>
  <c r="D638" i="1"/>
  <c r="E646" i="4"/>
  <c r="E645" i="4"/>
  <c r="D646" i="4"/>
  <c r="F644" i="4"/>
  <c r="C638" i="1"/>
  <c r="E334" i="9" l="1"/>
  <c r="E298" i="9" s="1"/>
  <c r="I8" i="3" s="1"/>
  <c r="D650" i="4"/>
  <c r="F646" i="4"/>
  <c r="C640" i="1"/>
  <c r="D649" i="4"/>
  <c r="E649" i="4"/>
  <c r="D639" i="1"/>
  <c r="H639" i="1" s="1"/>
  <c r="G419" i="1"/>
  <c r="H419" i="1"/>
  <c r="G420" i="1"/>
  <c r="H420" i="1"/>
  <c r="F645" i="4"/>
  <c r="H638" i="1"/>
  <c r="G638" i="1"/>
  <c r="D640" i="1"/>
  <c r="E650" i="4"/>
  <c r="G297" i="9" l="1"/>
  <c r="E297" i="9" s="1"/>
  <c r="B297" i="9" s="1"/>
  <c r="G639" i="1"/>
  <c r="B334" i="9"/>
  <c r="D643" i="1"/>
  <c r="I19" i="3"/>
  <c r="G640" i="1"/>
  <c r="H640" i="1"/>
  <c r="D644" i="1"/>
  <c r="I20" i="3"/>
  <c r="F649" i="4"/>
  <c r="H19" i="3"/>
  <c r="C643" i="1"/>
  <c r="F650" i="4"/>
  <c r="C644" i="1"/>
  <c r="H20" i="3"/>
  <c r="H644" i="1" l="1"/>
  <c r="G644" i="1"/>
  <c r="H643" i="1"/>
  <c r="G643" i="1"/>
  <c r="H7" i="3"/>
  <c r="J3" i="9" l="1"/>
  <c r="G295" i="9" l="1"/>
  <c r="L293" i="9"/>
  <c r="F293" i="9" s="1"/>
  <c r="H295" i="9"/>
  <c r="G18" i="9"/>
  <c r="H18" i="9"/>
  <c r="G22" i="9"/>
  <c r="M16" i="9"/>
  <c r="H16" i="9"/>
  <c r="K5" i="9"/>
  <c r="H15" i="9"/>
  <c r="I12" i="9"/>
  <c r="J7" i="9"/>
  <c r="J6" i="9"/>
  <c r="J10" i="9"/>
  <c r="I6" i="9"/>
  <c r="I9" i="9"/>
  <c r="H22" i="9"/>
  <c r="I17" i="9"/>
  <c r="G21" i="9"/>
  <c r="L15" i="9"/>
  <c r="J12" i="9"/>
  <c r="G15" i="9"/>
  <c r="J11" i="9"/>
  <c r="K6" i="9"/>
  <c r="K9" i="9"/>
  <c r="J5" i="9"/>
  <c r="J9" i="9"/>
  <c r="I5" i="9"/>
  <c r="I11" i="9"/>
  <c r="J17" i="9"/>
  <c r="H21" i="9"/>
  <c r="G16" i="9"/>
  <c r="E16" i="9" s="1"/>
  <c r="G17" i="9"/>
  <c r="K10" i="9"/>
  <c r="K8" i="9"/>
  <c r="K12" i="9"/>
  <c r="J8" i="9"/>
  <c r="J13" i="9"/>
  <c r="M15" i="9"/>
  <c r="H17" i="9"/>
  <c r="L16" i="9"/>
  <c r="I8" i="9"/>
  <c r="K13" i="9"/>
  <c r="K7" i="9"/>
  <c r="K11" i="9"/>
  <c r="I7" i="9"/>
  <c r="I13" i="9"/>
  <c r="E18" i="9" l="1"/>
  <c r="B18" i="9" s="1"/>
  <c r="E13" i="9"/>
  <c r="B13" i="9" s="1"/>
  <c r="E15" i="9"/>
  <c r="E5" i="9"/>
  <c r="B5" i="9" s="1"/>
  <c r="F15" i="9"/>
  <c r="E9" i="9"/>
  <c r="B9" i="9" s="1"/>
  <c r="E22" i="9"/>
  <c r="B22" i="9" s="1"/>
  <c r="E21" i="9"/>
  <c r="B21" i="9" s="1"/>
  <c r="E12" i="9"/>
  <c r="B12" i="9" s="1"/>
  <c r="E8" i="9"/>
  <c r="B8" i="9" s="1"/>
  <c r="E10" i="9"/>
  <c r="B10" i="9" s="1"/>
  <c r="B293" i="9"/>
  <c r="F23" i="9"/>
  <c r="E6" i="9"/>
  <c r="B6" i="9" s="1"/>
  <c r="E7" i="9"/>
  <c r="B7" i="9" s="1"/>
  <c r="F16" i="9"/>
  <c r="B16" i="9" s="1"/>
  <c r="E17" i="9"/>
  <c r="B17" i="9" s="1"/>
  <c r="E11" i="9"/>
  <c r="B11" i="9" s="1"/>
  <c r="E295" i="9"/>
  <c r="B15" i="9" l="1"/>
  <c r="F14" i="9"/>
  <c r="F3" i="9" s="1"/>
  <c r="B295" i="9"/>
  <c r="E23" i="9"/>
  <c r="I7" i="3" s="1"/>
  <c r="E14" i="9"/>
  <c r="I13" i="3" s="1"/>
  <c r="E4" i="9"/>
  <c r="E3" i="9" l="1"/>
</calcChain>
</file>

<file path=xl/sharedStrings.xml><?xml version="1.0" encoding="utf-8"?>
<sst xmlns="http://schemas.openxmlformats.org/spreadsheetml/2006/main" count="4733" uniqueCount="3657">
  <si>
    <t>Obveznik:</t>
  </si>
  <si>
    <t>51923 - DJEČJI VRTIĆ LIPA ČAĐAVICA</t>
  </si>
  <si>
    <t>Razina:</t>
  </si>
  <si>
    <t>21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</si>
  <si>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</si>
  <si>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</si>
  <si>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</si>
  <si>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</si>
  <si>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</si>
  <si>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</si>
  <si>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</si>
  <si>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</si>
  <si>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</si>
  <si>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</si>
  <si>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</si>
  <si>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</si>
  <si>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</si>
  <si>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</si>
  <si>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</si>
  <si>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</si>
  <si>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</si>
  <si>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</si>
  <si>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</si>
  <si>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</si>
  <si>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</si>
  <si>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</si>
  <si>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</si>
  <si>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</si>
  <si>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</si>
  <si>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</si>
  <si>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</si>
  <si>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</si>
  <si>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</si>
  <si>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</si>
  <si>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</si>
  <si>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</si>
  <si>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</si>
  <si>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</si>
  <si>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</si>
  <si>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</si>
  <si>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</si>
  <si>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</si>
  <si>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</si>
  <si>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</si>
  <si>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</si>
  <si>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</si>
  <si>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</si>
  <si>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</si>
  <si>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</si>
  <si>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</si>
  <si>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</si>
  <si>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</si>
  <si>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</si>
  <si>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</si>
  <si>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</si>
  <si>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</si>
  <si>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</si>
  <si>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</si>
  <si>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</si>
  <si>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</si>
  <si>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</si>
  <si>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</si>
  <si>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</si>
  <si>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</si>
  <si>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</si>
  <si>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</si>
  <si>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</si>
  <si>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</si>
  <si>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</si>
  <si>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</si>
  <si>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</si>
  <si>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</si>
  <si>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</si>
  <si>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</si>
  <si>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</si>
  <si>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</si>
  <si>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</si>
  <si>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</si>
  <si>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</si>
  <si>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</si>
  <si>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</si>
  <si>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</si>
  <si>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</si>
  <si>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</si>
  <si>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</si>
  <si>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</si>
  <si>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</si>
  <si>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</si>
  <si>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</si>
  <si>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</si>
  <si>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</si>
  <si>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</si>
  <si>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</si>
  <si>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</si>
  <si>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</si>
  <si>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</si>
  <si>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</si>
  <si>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</si>
  <si>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</si>
  <si>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</si>
  <si>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</si>
  <si>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</si>
  <si>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</si>
  <si>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</si>
  <si>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</si>
  <si>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</si>
  <si>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</si>
  <si>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</si>
  <si>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</si>
  <si>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</si>
  <si>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</si>
  <si>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</si>
  <si>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</si>
  <si>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</si>
  <si>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</si>
  <si>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</si>
  <si>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</si>
  <si>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</si>
  <si>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</si>
  <si>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</si>
  <si>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</si>
  <si>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</si>
  <si>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</si>
  <si>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</si>
  <si>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</si>
  <si>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</si>
  <si>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</si>
  <si>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</si>
  <si>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</si>
  <si>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</si>
  <si>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</si>
  <si>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</si>
  <si>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</si>
  <si>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</si>
  <si>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</si>
  <si>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</si>
  <si>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</si>
  <si>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</si>
  <si>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</si>
  <si>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</si>
  <si>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</si>
  <si>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</si>
  <si>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</si>
  <si>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</si>
  <si>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</si>
  <si>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</si>
  <si>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</si>
  <si>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</si>
  <si>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</si>
  <si>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</si>
  <si>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</si>
  <si>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</si>
  <si>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</si>
  <si>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</si>
  <si>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</si>
  <si>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</si>
  <si>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</si>
  <si>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</si>
  <si>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</si>
  <si>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</si>
  <si>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</si>
  <si>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</si>
  <si>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</si>
  <si>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</si>
  <si>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</si>
  <si>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</si>
  <si>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</si>
  <si>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</si>
  <si>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</si>
  <si>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</si>
  <si>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</si>
  <si>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</si>
  <si>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</si>
  <si>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</si>
  <si>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</si>
  <si>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</si>
  <si>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</si>
  <si>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</si>
  <si>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</si>
  <si>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</si>
  <si>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</si>
  <si>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</si>
  <si>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</si>
  <si>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</si>
  <si>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</si>
  <si>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</si>
  <si>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</si>
  <si>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</si>
  <si>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</si>
  <si>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</si>
  <si>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</si>
  <si>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</si>
  <si>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</si>
  <si>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</si>
  <si>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</si>
  <si>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</si>
  <si>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</si>
  <si>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</si>
  <si>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</si>
  <si>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</si>
  <si>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</si>
  <si>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</si>
  <si>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</si>
  <si>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</si>
  <si>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</si>
  <si>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</si>
  <si>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</si>
  <si>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</si>
  <si>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</si>
  <si>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</si>
  <si>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</si>
  <si>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</si>
  <si>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</si>
  <si>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</si>
  <si>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</si>
  <si>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</si>
  <si>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</si>
  <si>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</si>
  <si>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</si>
  <si>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</si>
  <si>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</si>
  <si>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</si>
  <si>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</si>
  <si>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</si>
  <si>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</si>
  <si>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</si>
  <si>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</si>
  <si>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</si>
  <si>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</si>
  <si>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</si>
  <si>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</si>
  <si>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</si>
  <si>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</si>
  <si>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</si>
  <si>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</si>
  <si>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</si>
  <si>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</si>
  <si>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</si>
  <si>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</si>
  <si>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</si>
  <si>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</si>
  <si>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</si>
  <si>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</si>
  <si>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</si>
  <si>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</si>
  <si>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</si>
  <si>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</si>
  <si>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</si>
  <si>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</si>
  <si>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</si>
  <si>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</si>
  <si>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</si>
  <si>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</si>
  <si>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</si>
  <si>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</si>
  <si>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</si>
  <si>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</si>
  <si>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</si>
  <si>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</si>
  <si>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</si>
  <si>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</si>
  <si>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</si>
  <si>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</si>
  <si>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</si>
  <si>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</si>
  <si>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</si>
  <si>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</si>
  <si>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</si>
  <si>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</si>
  <si>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</si>
  <si>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</si>
  <si>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</si>
  <si>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</si>
  <si>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</si>
  <si>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</si>
  <si>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</si>
  <si>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</si>
  <si>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</si>
  <si>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</si>
  <si>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</si>
  <si>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</si>
  <si>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</si>
  <si>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</si>
  <si>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</si>
  <si>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</si>
  <si>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</si>
  <si>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</si>
  <si>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</si>
  <si>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</si>
  <si>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</si>
  <si>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</si>
  <si>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</si>
  <si>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</si>
  <si>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</si>
  <si>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</si>
  <si>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</si>
  <si>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</si>
  <si>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</si>
  <si>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</si>
  <si>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</si>
  <si>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</si>
  <si>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</si>
  <si>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</si>
  <si>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</si>
  <si>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</si>
  <si>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</si>
  <si>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</si>
  <si>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</si>
  <si>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</si>
  <si>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</si>
  <si>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</si>
  <si>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</si>
  <si>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</si>
  <si>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</si>
  <si>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</si>
  <si>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</si>
  <si>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</si>
  <si>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</si>
  <si>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</si>
  <si>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</si>
  <si>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</si>
  <si>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</si>
  <si>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</si>
  <si>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</si>
  <si>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</si>
  <si>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</si>
  <si>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</si>
  <si>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</si>
  <si>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</si>
  <si>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</si>
  <si>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</si>
  <si>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</si>
  <si>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</si>
  <si>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</si>
  <si>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</si>
  <si>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</si>
  <si>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</si>
  <si>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</si>
  <si>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</si>
  <si>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</si>
  <si>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</si>
  <si>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</si>
  <si>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</si>
  <si>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</si>
  <si>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</si>
  <si>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</si>
  <si>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</si>
  <si>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</si>
  <si>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</si>
  <si>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</si>
  <si>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</si>
  <si>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</si>
  <si>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</si>
  <si>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</si>
  <si>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</si>
  <si>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</si>
  <si>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</si>
  <si>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</si>
  <si>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</si>
  <si>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</si>
  <si>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</si>
  <si>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</si>
  <si>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</si>
  <si>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</si>
  <si>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</si>
  <si>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</si>
  <si>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</si>
  <si>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</si>
  <si>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</si>
  <si>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</si>
  <si>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</si>
  <si>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</si>
  <si>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</si>
  <si>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</si>
  <si>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</si>
  <si>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</si>
  <si>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</si>
  <si>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</si>
  <si>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</si>
  <si>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</si>
  <si>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</si>
  <si>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</si>
  <si>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</si>
  <si>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</si>
  <si>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</si>
  <si>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</si>
  <si>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</si>
  <si>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</si>
  <si>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</si>
  <si>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</si>
  <si>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</si>
  <si>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</si>
  <si>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</si>
  <si>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</si>
  <si>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</si>
  <si>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</si>
  <si>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</si>
  <si>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</si>
  <si>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</si>
  <si>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</si>
  <si>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</si>
  <si>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</si>
  <si>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</si>
  <si>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</si>
  <si>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</si>
  <si>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</si>
  <si>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</si>
  <si>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</si>
  <si>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</si>
  <si>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</si>
  <si>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</si>
  <si>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</si>
  <si>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</si>
  <si>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</si>
  <si>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</si>
  <si>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</si>
  <si>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</si>
  <si>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</si>
  <si>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</si>
  <si>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</si>
  <si>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</si>
  <si>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</si>
  <si>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</si>
  <si>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</si>
  <si>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</si>
  <si>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</si>
  <si>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</si>
  <si>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</si>
  <si>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</si>
  <si>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</si>
  <si>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</si>
  <si>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</si>
  <si>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</si>
  <si>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</si>
  <si>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</si>
  <si>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</si>
  <si>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</si>
  <si>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</si>
  <si>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</si>
  <si>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</si>
  <si>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</si>
  <si>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</si>
  <si>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</si>
  <si>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</si>
  <si>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</si>
  <si>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</si>
  <si>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</si>
  <si>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</si>
  <si>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</si>
  <si>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</si>
  <si>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</si>
  <si>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</si>
  <si>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</si>
  <si>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</si>
  <si>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</si>
  <si>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</si>
  <si>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</si>
  <si>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</si>
  <si>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</si>
  <si>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</si>
  <si>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</si>
  <si>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</si>
  <si>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</si>
  <si>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</si>
  <si>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</si>
  <si>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</si>
  <si>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</si>
  <si>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</si>
  <si>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</si>
  <si>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</si>
  <si>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</si>
  <si>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</si>
  <si>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</si>
  <si>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</si>
  <si>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</si>
  <si>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</si>
  <si>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</si>
  <si>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</si>
  <si>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</si>
  <si>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</si>
  <si>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</si>
  <si>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</si>
  <si>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</si>
  <si>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</si>
  <si>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</si>
  <si>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</si>
  <si>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</si>
  <si>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</si>
  <si>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</si>
  <si>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</si>
  <si>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</si>
  <si>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</si>
  <si>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</si>
  <si>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</si>
  <si>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</si>
  <si>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</si>
  <si>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</si>
  <si>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</si>
  <si>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</si>
  <si>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</si>
  <si>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</si>
  <si>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</si>
  <si>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</si>
  <si>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</si>
  <si>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</si>
  <si>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</si>
  <si>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</si>
  <si>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</si>
  <si>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</si>
  <si>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</si>
  <si>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</si>
  <si>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</si>
  <si>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</si>
  <si>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</si>
  <si>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</si>
  <si>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</si>
  <si>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</si>
  <si>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</si>
  <si>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</si>
  <si>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</si>
  <si>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</si>
  <si>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</si>
  <si>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</si>
  <si>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</si>
  <si>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</si>
  <si>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</si>
  <si>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</si>
  <si>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</si>
  <si>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</si>
  <si>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</si>
  <si>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</si>
  <si>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</si>
  <si>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</si>
  <si>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</si>
  <si>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</si>
  <si>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</si>
  <si>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</si>
  <si>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</si>
  <si>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</si>
  <si>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</si>
  <si>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</si>
  <si>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</si>
  <si>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</si>
  <si>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</si>
  <si>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</si>
  <si>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</si>
  <si>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</si>
  <si>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</si>
  <si>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</si>
  <si>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</si>
  <si>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</si>
  <si>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</si>
  <si>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</si>
  <si>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</si>
  <si>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</si>
  <si>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</si>
  <si>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</si>
  <si>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</si>
  <si>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</si>
  <si>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</si>
  <si>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</si>
  <si>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</si>
  <si>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</si>
  <si>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</si>
  <si>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</si>
  <si>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</si>
  <si>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</si>
  <si>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</si>
  <si>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</si>
  <si>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</si>
  <si>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</si>
  <si>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</si>
  <si>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</si>
  <si>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</si>
  <si>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</si>
  <si>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</si>
  <si>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</si>
  <si>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</si>
  <si>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</si>
  <si>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</si>
  <si>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</si>
  <si>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</si>
  <si>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</si>
  <si>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</si>
  <si>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</si>
  <si>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</si>
  <si>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</si>
  <si>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</si>
  <si>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</si>
  <si>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</si>
  <si>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</si>
  <si>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</si>
  <si>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</si>
  <si>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</si>
  <si>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</si>
  <si>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</si>
  <si>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</si>
  <si>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</si>
  <si>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</si>
  <si>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</si>
  <si>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</si>
  <si>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</si>
  <si>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</si>
  <si>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</si>
  <si>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</si>
  <si>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</si>
  <si>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</si>
  <si>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</si>
  <si>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</si>
  <si>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</si>
  <si>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</si>
  <si>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</si>
  <si>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</si>
  <si>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</si>
  <si>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</si>
  <si>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</si>
  <si>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</si>
  <si>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</si>
  <si>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</si>
  <si>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</si>
  <si>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</si>
  <si>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</si>
  <si>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</si>
  <si>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</si>
  <si>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</si>
  <si>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</si>
  <si>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</si>
  <si>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</si>
  <si>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</si>
  <si>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</si>
  <si>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</si>
  <si>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</si>
  <si>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</si>
  <si>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</si>
  <si>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</si>
  <si>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</si>
  <si>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</si>
  <si>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</si>
  <si>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</si>
  <si>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</si>
  <si>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</si>
  <si>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</si>
  <si>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</si>
  <si>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</si>
  <si>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</si>
  <si>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</si>
  <si>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</si>
  <si>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</si>
  <si>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</si>
  <si>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</si>
  <si>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</si>
  <si>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</si>
  <si>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</si>
  <si>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</si>
  <si>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</si>
  <si>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</si>
  <si>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</si>
  <si>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</si>
  <si>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</si>
  <si>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</si>
  <si>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</si>
  <si>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</si>
  <si>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</si>
  <si>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</si>
  <si>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</si>
  <si>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</si>
  <si>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</si>
  <si>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</si>
  <si>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</si>
  <si>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</si>
  <si>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</si>
  <si>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</si>
  <si>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</si>
  <si>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</si>
  <si>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</si>
  <si>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</si>
  <si>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</si>
  <si>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</si>
  <si>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</si>
  <si>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</si>
  <si>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</si>
  <si>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</si>
  <si>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</si>
  <si>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</si>
  <si>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</si>
  <si>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</si>
  <si>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</si>
  <si>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</si>
  <si>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</si>
  <si>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</si>
  <si>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</si>
  <si>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</si>
  <si>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</si>
  <si>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</si>
  <si>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</si>
  <si>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</si>
  <si>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</si>
  <si>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</si>
  <si>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</si>
  <si>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</si>
  <si>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</si>
  <si>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</si>
  <si>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</si>
  <si>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</si>
  <si>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</si>
  <si>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</si>
  <si>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</si>
  <si>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</si>
  <si>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</si>
  <si>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</si>
  <si>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</si>
  <si>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</si>
  <si>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</si>
  <si>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</si>
  <si>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</si>
  <si>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</si>
  <si>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</si>
  <si>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</si>
  <si>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</si>
  <si>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</si>
  <si>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</si>
  <si>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</si>
  <si>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</si>
  <si>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</si>
  <si>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</si>
  <si>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</si>
  <si>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</si>
  <si>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</si>
  <si>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</si>
  <si>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</si>
  <si>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</si>
  <si>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</si>
  <si>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</si>
  <si>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</si>
  <si>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</si>
  <si>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</si>
  <si>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</si>
  <si>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</si>
  <si>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</si>
  <si>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</si>
  <si>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</si>
  <si>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</si>
  <si>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</si>
  <si>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</si>
  <si>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</si>
  <si>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</si>
  <si>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</si>
  <si>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</si>
  <si>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</si>
  <si>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</si>
  <si>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</si>
  <si>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</si>
  <si>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</si>
  <si>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</si>
  <si>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</si>
  <si>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</si>
  <si>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</si>
  <si>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</si>
  <si>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</si>
  <si>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</si>
  <si>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</si>
  <si>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</si>
  <si>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</si>
  <si>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</si>
  <si>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</si>
  <si>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</si>
  <si>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</si>
  <si>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</si>
  <si>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</si>
  <si>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</si>
  <si>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</si>
  <si>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</si>
  <si>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</si>
  <si>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</si>
  <si>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</si>
  <si>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</si>
  <si>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</si>
  <si>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</si>
  <si>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</si>
  <si>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</si>
  <si>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</si>
  <si>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</si>
  <si>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</si>
  <si>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</si>
  <si>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</si>
  <si>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</si>
  <si>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</si>
  <si>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</si>
  <si>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</si>
  <si>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</si>
  <si>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</si>
  <si>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</si>
  <si>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</si>
  <si>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</si>
  <si>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</si>
  <si>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</si>
  <si>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</si>
  <si>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</si>
  <si>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</si>
  <si>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</si>
  <si>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</si>
  <si>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</si>
  <si>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</si>
  <si>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</si>
  <si>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</si>
  <si>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</si>
  <si>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</si>
  <si>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</si>
  <si>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</si>
  <si>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</si>
  <si>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</si>
  <si>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</si>
  <si>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</si>
  <si>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</si>
  <si>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</si>
  <si>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</si>
  <si>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</si>
  <si>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</si>
  <si>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</si>
  <si>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</si>
  <si>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</si>
  <si>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</si>
  <si>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</si>
  <si>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</si>
  <si>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</si>
  <si>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</si>
  <si>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</si>
  <si>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</si>
  <si>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</si>
  <si>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</si>
  <si>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</si>
  <si>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</si>
  <si>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</si>
  <si>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</si>
  <si>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</si>
  <si>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</si>
  <si>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</si>
  <si>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</si>
  <si>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</si>
  <si>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</si>
  <si>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</si>
  <si>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</si>
  <si>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</si>
  <si>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</si>
  <si>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</si>
  <si>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</si>
  <si>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</si>
  <si>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</si>
  <si>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</si>
  <si>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</si>
  <si>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</si>
  <si>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</si>
  <si>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</si>
  <si>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</si>
  <si>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</si>
  <si>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</si>
  <si>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</si>
  <si>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</si>
  <si>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</si>
  <si>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</si>
  <si>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</si>
  <si>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</si>
  <si>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</si>
  <si>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</si>
  <si>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</si>
  <si>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</si>
  <si>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</si>
  <si>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</si>
  <si>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</si>
  <si>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</si>
  <si>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</si>
  <si>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</si>
  <si>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</si>
  <si>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</si>
  <si>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</si>
  <si>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</si>
  <si>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</si>
  <si>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</si>
  <si>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</si>
  <si>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</si>
  <si>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</si>
  <si>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</si>
  <si>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</si>
  <si>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</si>
  <si>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</si>
  <si>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</si>
  <si>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</si>
  <si>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</si>
  <si>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</si>
  <si>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</si>
  <si>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</si>
  <si>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</si>
  <si>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</si>
  <si>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</si>
  <si>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</si>
  <si>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</si>
  <si>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</si>
  <si>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</si>
  <si>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</si>
  <si>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</si>
  <si>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</si>
  <si>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</si>
  <si>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</si>
  <si>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</si>
  <si>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</si>
  <si>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</si>
  <si>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</si>
  <si>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</si>
  <si>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</si>
  <si>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</si>
  <si>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</si>
  <si>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</si>
  <si>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</si>
  <si>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</si>
  <si>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</si>
  <si>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</si>
  <si>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</si>
  <si>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</si>
  <si>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</si>
  <si>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</si>
  <si>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</si>
  <si>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</si>
  <si>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</si>
  <si>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</si>
  <si>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</si>
  <si>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</si>
  <si>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</si>
  <si>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</si>
  <si>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</si>
  <si>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</si>
  <si>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</si>
  <si>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</si>
  <si>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</si>
  <si>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</si>
  <si>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</si>
  <si>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</si>
  <si>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</si>
  <si>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</si>
  <si>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</si>
  <si>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</si>
  <si>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</si>
  <si>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</si>
  <si>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</si>
  <si>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</si>
  <si>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</si>
  <si>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</si>
  <si>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</si>
  <si>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</si>
  <si>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</si>
  <si>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</si>
  <si>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</si>
  <si>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</si>
  <si>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</si>
  <si>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</si>
  <si>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</si>
  <si>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</si>
  <si>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</si>
  <si>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</si>
  <si>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</si>
  <si>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</si>
  <si>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</si>
  <si>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</si>
  <si>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</si>
  <si>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</si>
  <si>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</si>
  <si>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</si>
  <si>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</si>
  <si>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</si>
  <si>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</si>
  <si>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</si>
  <si>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</si>
  <si>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</si>
  <si>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</si>
  <si>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</si>
  <si>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</si>
  <si>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</si>
  <si>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</si>
  <si>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</si>
  <si>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</si>
  <si>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</si>
  <si>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</si>
  <si>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</si>
  <si>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</si>
  <si>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</si>
  <si>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</si>
  <si>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</si>
  <si>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</si>
  <si>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</si>
  <si>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</si>
  <si>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</si>
  <si>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</si>
  <si>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</si>
  <si>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</si>
  <si>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</si>
  <si>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</si>
  <si>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</si>
  <si>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</si>
  <si>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</si>
  <si>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</si>
  <si>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</si>
  <si>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</si>
  <si>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</si>
  <si>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</si>
  <si>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</si>
  <si>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</si>
  <si>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</si>
  <si>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</si>
  <si>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</si>
  <si>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</si>
  <si>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</si>
  <si>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</si>
  <si>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</si>
  <si>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</si>
  <si>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</si>
  <si>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</si>
  <si>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</si>
  <si>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</si>
  <si>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</si>
  <si>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</si>
  <si>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</si>
  <si>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</si>
  <si>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</si>
  <si>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</si>
  <si>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</si>
  <si>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</si>
  <si>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</si>
  <si>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</si>
  <si>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</si>
  <si>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</si>
  <si>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</si>
  <si>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</si>
  <si>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</si>
  <si>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</si>
  <si>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</si>
  <si>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</si>
  <si>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</si>
  <si>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</si>
  <si>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</si>
  <si>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</si>
  <si>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</si>
  <si>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</si>
  <si>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</si>
  <si>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</si>
  <si>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</si>
  <si>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</si>
  <si>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</si>
  <si>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</si>
  <si>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</si>
  <si>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</si>
  <si>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</si>
  <si>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</si>
  <si>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</si>
  <si>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</si>
  <si>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</si>
  <si>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</si>
  <si>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</si>
  <si>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</si>
  <si>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</si>
  <si>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</si>
  <si>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</si>
  <si>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</si>
  <si>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</si>
  <si>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</si>
  <si>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</si>
  <si>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</si>
  <si>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</si>
  <si>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</si>
  <si>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</si>
  <si>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</si>
  <si>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</si>
  <si>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</si>
  <si>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</si>
  <si>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</si>
  <si>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</si>
  <si>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</si>
  <si>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</si>
  <si>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</si>
  <si>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</si>
  <si>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</si>
  <si>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</si>
  <si>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</si>
  <si>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</si>
  <si>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</si>
  <si>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</si>
  <si>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</si>
  <si>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</si>
  <si>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</si>
  <si>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</si>
  <si>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</si>
  <si>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</si>
  <si>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</si>
  <si>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</si>
  <si>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</si>
  <si>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</si>
  <si>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</si>
  <si>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</si>
  <si>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</si>
  <si>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</si>
  <si>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</si>
  <si>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</si>
  <si>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</si>
  <si>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</si>
  <si>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</si>
  <si>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</si>
  <si>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</si>
  <si>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</si>
  <si>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</si>
  <si>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</si>
  <si>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</si>
  <si>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</si>
  <si>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</si>
  <si>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</si>
  <si>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</si>
  <si>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</si>
  <si>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</si>
  <si>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</si>
  <si>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</si>
  <si>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</si>
  <si>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</si>
  <si>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</si>
  <si>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</si>
  <si>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</si>
  <si>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</si>
  <si>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</si>
  <si>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</si>
  <si>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</si>
  <si>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</si>
  <si>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</si>
  <si>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</si>
  <si>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</si>
  <si>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</si>
  <si>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</si>
  <si>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</si>
  <si>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</si>
  <si>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</si>
  <si>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</si>
  <si>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</si>
  <si>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</si>
  <si>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</si>
  <si>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</si>
  <si>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</si>
  <si>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</si>
  <si>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</si>
  <si>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</si>
  <si>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</si>
  <si>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</si>
  <si>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</si>
  <si>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</si>
  <si>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</si>
  <si>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</si>
  <si>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</si>
  <si>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</si>
  <si>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</si>
  <si>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</si>
  <si>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</si>
  <si>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</si>
  <si>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</si>
  <si>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</si>
  <si>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</si>
  <si>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</si>
  <si>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</si>
  <si>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</si>
  <si>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</si>
  <si>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</si>
  <si>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</si>
  <si>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</si>
  <si>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</si>
  <si>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</si>
  <si>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</si>
  <si>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</si>
  <si>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</si>
  <si>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</si>
  <si>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</si>
  <si>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</si>
  <si>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</si>
  <si>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</si>
  <si>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</si>
  <si>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</si>
  <si>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</si>
  <si>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</si>
  <si>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</si>
  <si>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</si>
  <si>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</si>
  <si>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</si>
  <si>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</si>
  <si>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</si>
  <si>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</si>
  <si>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</si>
  <si>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</si>
  <si>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</si>
  <si>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</si>
  <si>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</si>
  <si>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</si>
  <si>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</si>
  <si>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</si>
  <si>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</si>
  <si>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</si>
  <si>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</si>
  <si>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</si>
  <si>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</si>
  <si>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</si>
  <si>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</si>
  <si>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</si>
  <si>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</si>
  <si>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</si>
  <si>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</si>
  <si>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</si>
  <si>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</si>
  <si>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</si>
  <si>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</si>
  <si>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</si>
  <si>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</si>
  <si>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</si>
  <si>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</si>
  <si>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</si>
  <si>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</si>
  <si>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</si>
  <si>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</si>
  <si>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</si>
  <si>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</si>
  <si>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</si>
  <si>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</si>
  <si>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</si>
  <si>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</si>
  <si>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</si>
  <si>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</si>
  <si>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</si>
  <si>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</si>
  <si>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</si>
  <si>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</si>
  <si>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</si>
  <si>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</si>
  <si>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</si>
  <si>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</si>
  <si>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</si>
  <si>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</si>
  <si>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</si>
  <si>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</si>
  <si>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</si>
  <si>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</si>
  <si>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</si>
  <si>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</si>
  <si>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</si>
  <si>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</si>
  <si>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</si>
  <si>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</si>
  <si>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</si>
  <si>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</si>
  <si>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</si>
  <si>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</si>
  <si>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</si>
  <si>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</si>
  <si>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</si>
  <si>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</si>
  <si>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</si>
  <si>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</si>
  <si>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</si>
  <si>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</si>
  <si>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</si>
  <si>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</si>
  <si>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</si>
  <si>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</si>
  <si>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</si>
  <si>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</si>
  <si>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</si>
  <si>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</si>
  <si>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</si>
  <si>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</si>
  <si>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</si>
  <si>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</si>
  <si>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</si>
  <si>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</si>
  <si>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</si>
  <si>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</si>
  <si>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</si>
  <si>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</si>
  <si>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</si>
  <si>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</si>
  <si>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</si>
  <si>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</si>
  <si>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</si>
  <si>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</si>
  <si>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</si>
  <si>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</si>
  <si>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</si>
  <si>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</si>
  <si>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</si>
  <si>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</si>
  <si>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</si>
  <si>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</si>
  <si>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</si>
  <si>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</si>
  <si>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</si>
  <si>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</si>
  <si>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</si>
  <si>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</si>
  <si>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</si>
  <si>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</si>
  <si>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</si>
  <si>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</si>
  <si>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</si>
  <si>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</si>
  <si>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</si>
  <si>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</si>
  <si>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</si>
  <si>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</si>
  <si>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</si>
  <si>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</si>
  <si>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</si>
  <si>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</si>
  <si>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</si>
  <si>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</si>
  <si>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</si>
  <si>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</si>
  <si>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</si>
  <si>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</si>
  <si>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</si>
  <si>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</si>
  <si>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</si>
  <si>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</si>
  <si>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</si>
  <si>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</si>
  <si>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</si>
  <si>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</si>
  <si>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</si>
  <si>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</si>
  <si>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</si>
  <si>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</si>
  <si>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</si>
  <si>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</si>
  <si>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</si>
  <si>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</si>
  <si>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</si>
  <si>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</si>
  <si>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</si>
  <si>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</si>
  <si>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</si>
  <si>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</si>
  <si>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</si>
  <si>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</si>
  <si>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</si>
  <si>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</si>
  <si>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</si>
  <si>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</si>
  <si>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</si>
  <si>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</si>
  <si>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</si>
  <si>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</si>
  <si>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</si>
  <si>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</si>
  <si>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</si>
  <si>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</si>
  <si>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</si>
  <si>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</si>
  <si>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</si>
  <si>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</si>
  <si>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</si>
  <si>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</si>
  <si>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</si>
  <si>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</si>
  <si>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</si>
  <si>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</si>
  <si>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</si>
  <si>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</si>
  <si>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</si>
  <si>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</si>
  <si>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</si>
  <si>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</si>
  <si>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</si>
  <si>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</si>
  <si>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</si>
  <si>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</si>
  <si>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</si>
  <si>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</si>
  <si>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</si>
  <si>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</si>
  <si>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</si>
  <si>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</si>
  <si>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</si>
  <si>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</si>
  <si>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</si>
  <si>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</si>
  <si>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</si>
  <si>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</si>
  <si>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</si>
  <si>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</si>
  <si>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</si>
  <si>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</si>
  <si>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</si>
  <si>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</si>
  <si>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</si>
  <si>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</si>
  <si>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</si>
  <si>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</si>
  <si>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</si>
  <si>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</si>
  <si>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</si>
  <si>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</si>
  <si>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</si>
  <si>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</si>
  <si>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</si>
  <si>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</si>
  <si>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</si>
  <si>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</si>
  <si>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</si>
  <si>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</si>
  <si>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</si>
  <si>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</si>
  <si>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</si>
  <si>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</si>
  <si>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</si>
  <si>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</si>
  <si>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</si>
  <si>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</si>
  <si>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</si>
  <si>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</si>
  <si>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</si>
  <si>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</si>
  <si>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</si>
  <si>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</si>
  <si>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</si>
  <si>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</si>
  <si>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</si>
  <si>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</si>
  <si>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</si>
  <si>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</si>
  <si>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</si>
  <si>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</si>
  <si>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</si>
  <si>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</si>
  <si>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</si>
  <si>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</si>
  <si>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</si>
  <si>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</si>
  <si>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</si>
  <si>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</si>
  <si>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</si>
  <si>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</si>
  <si>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</si>
  <si>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</si>
  <si>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</si>
  <si>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</si>
  <si>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</si>
  <si>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</si>
  <si>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</si>
  <si>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</si>
  <si>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</si>
  <si>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</si>
  <si>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</si>
  <si>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</si>
  <si>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</si>
  <si>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</si>
  <si>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</si>
  <si>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</si>
  <si>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</si>
  <si>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</si>
  <si>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</si>
  <si>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</si>
  <si>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</si>
  <si>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</si>
  <si>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</si>
  <si>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</si>
  <si>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</si>
  <si>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</si>
  <si>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</si>
  <si>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</si>
  <si>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</si>
  <si>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</si>
  <si>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</si>
  <si>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</si>
  <si>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</si>
  <si>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</si>
  <si>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</si>
  <si>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</si>
  <si>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</si>
  <si>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</si>
  <si>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</si>
  <si>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</si>
  <si>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</si>
  <si>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</si>
  <si>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</si>
  <si>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</si>
  <si>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</si>
  <si>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</si>
  <si>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</si>
  <si>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</si>
  <si>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</si>
  <si>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</si>
  <si>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</si>
  <si>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</si>
  <si>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</si>
  <si>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</si>
  <si>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</si>
  <si>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</si>
  <si>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</si>
  <si>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</si>
  <si>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</si>
  <si>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</si>
  <si>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</si>
  <si>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</si>
  <si>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</si>
  <si>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</si>
  <si>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</si>
  <si>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</si>
  <si>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</si>
  <si>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</si>
  <si>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</si>
  <si>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</si>
  <si>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</si>
  <si>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</si>
  <si>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</si>
  <si>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</si>
  <si>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</si>
  <si>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</si>
  <si>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</si>
  <si>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</si>
  <si>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</si>
  <si>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</si>
  <si>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</si>
  <si>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</si>
  <si>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</si>
  <si>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</si>
  <si>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</si>
  <si>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</si>
  <si>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</si>
  <si>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</si>
  <si>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</si>
  <si>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</si>
  <si>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</si>
  <si>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</si>
  <si>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</si>
  <si>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</si>
  <si>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</si>
  <si>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</si>
  <si>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</si>
  <si>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</si>
  <si>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</si>
  <si>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</si>
  <si>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</si>
  <si>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</si>
  <si>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</si>
  <si>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</si>
  <si>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</si>
  <si>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</si>
  <si>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</si>
  <si>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</si>
  <si>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</si>
  <si>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</si>
  <si>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</si>
  <si>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</si>
  <si>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</si>
  <si>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</si>
  <si>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</si>
  <si>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</si>
  <si>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</si>
  <si>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</si>
  <si>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</si>
  <si>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</si>
  <si>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</si>
  <si>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</si>
  <si>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</si>
  <si>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</si>
  <si>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</si>
  <si>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</si>
  <si>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</si>
  <si>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</si>
  <si>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</si>
  <si>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</si>
  <si>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</si>
  <si>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</si>
  <si>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</si>
  <si>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</si>
  <si>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</si>
  <si>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</si>
  <si>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</si>
  <si>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</si>
  <si>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</si>
  <si>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</si>
  <si>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</si>
  <si>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</si>
  <si>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</si>
  <si>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</si>
  <si>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</si>
  <si>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</si>
  <si>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</si>
  <si>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</si>
  <si>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</si>
  <si>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</si>
  <si>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</si>
  <si>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</si>
  <si>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</si>
  <si>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</si>
  <si>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</si>
  <si>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</si>
  <si>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</si>
  <si>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</si>
  <si>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</si>
  <si>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</si>
  <si>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</si>
  <si>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</si>
  <si>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</si>
  <si>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</si>
  <si>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</si>
  <si>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</si>
  <si>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</si>
  <si>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</si>
  <si>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</si>
  <si>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</si>
  <si>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</si>
  <si>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</si>
  <si>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</si>
  <si>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</si>
  <si>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</si>
  <si>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</si>
  <si>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</si>
  <si>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</si>
  <si>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</si>
  <si>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</si>
  <si>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</si>
  <si>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</si>
  <si>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</si>
  <si>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</si>
  <si>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</si>
  <si>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</si>
  <si>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</si>
  <si>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</si>
  <si>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</si>
  <si>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</si>
  <si>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</si>
  <si>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</si>
  <si>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</si>
  <si>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</si>
  <si>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</si>
  <si>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</si>
  <si>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</si>
  <si>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</si>
  <si>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</si>
  <si>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</si>
  <si>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</si>
  <si>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</si>
  <si>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</si>
  <si>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</si>
  <si>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</si>
  <si>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</si>
  <si>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</si>
  <si>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</si>
  <si>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</si>
  <si>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</si>
  <si>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</si>
  <si>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</si>
  <si>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</si>
  <si>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</si>
  <si>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</si>
  <si>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</si>
  <si>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</si>
  <si>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</si>
  <si>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</si>
  <si>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</si>
  <si>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</si>
  <si>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</si>
  <si>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</si>
  <si>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</si>
  <si>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</si>
  <si>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</si>
  <si>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</si>
  <si>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</si>
  <si>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</si>
  <si>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</si>
  <si>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</si>
  <si>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</si>
  <si>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</si>
  <si>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</si>
  <si>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</si>
  <si>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</si>
  <si>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</si>
  <si>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</si>
  <si>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</si>
  <si>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</si>
  <si>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</si>
  <si>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</si>
  <si>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</si>
  <si>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</si>
  <si>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</si>
  <si>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</si>
  <si>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</si>
  <si>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</si>
  <si>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</si>
  <si>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</si>
  <si>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</si>
  <si>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</si>
  <si>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</si>
  <si>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</si>
  <si>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</si>
  <si>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</si>
  <si>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</si>
  <si>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</si>
  <si>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</si>
  <si>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</si>
  <si>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</si>
  <si>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</si>
  <si>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</si>
  <si>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</si>
  <si>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</si>
  <si>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</si>
  <si>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</si>
  <si>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</si>
  <si>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</si>
  <si>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</si>
  <si>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</si>
  <si>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</si>
  <si>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</si>
  <si>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</si>
  <si>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</si>
  <si>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</si>
  <si>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</si>
  <si>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</si>
  <si>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</si>
  <si>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</si>
  <si>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</si>
  <si>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</si>
  <si>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</si>
  <si>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</si>
  <si>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</si>
  <si>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</si>
  <si>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</si>
  <si>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</si>
  <si>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</si>
  <si>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</si>
  <si>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</si>
  <si>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</si>
  <si>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</si>
  <si>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</si>
  <si>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</si>
  <si>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</si>
  <si>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</si>
  <si>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</si>
  <si>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</si>
  <si>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</si>
  <si>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</si>
  <si>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</si>
  <si>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</si>
  <si>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</si>
  <si>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</si>
  <si>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</si>
  <si>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</si>
  <si>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</si>
  <si>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</si>
  <si>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</si>
  <si>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</si>
  <si>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</si>
  <si>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</si>
  <si>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</si>
  <si>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</si>
  <si>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</si>
  <si>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</si>
  <si>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</si>
  <si>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</si>
  <si>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</si>
  <si>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</si>
  <si>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</si>
  <si>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</si>
  <si>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</si>
  <si>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</si>
  <si>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</si>
  <si>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</si>
  <si>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</si>
  <si>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</si>
  <si>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</si>
  <si>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</si>
  <si>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</si>
  <si>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</si>
  <si>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</si>
  <si>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</si>
  <si>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</si>
  <si>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</si>
  <si>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</si>
  <si>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</si>
  <si>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</si>
  <si>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</si>
  <si>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</si>
  <si>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</si>
  <si>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</si>
  <si>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</si>
  <si>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</si>
  <si>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</si>
  <si>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</si>
  <si>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</si>
  <si>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</si>
  <si>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</si>
  <si>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</si>
  <si>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</si>
  <si>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</si>
  <si>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</si>
  <si>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</si>
  <si>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</si>
  <si>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</si>
  <si>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</si>
  <si>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</si>
  <si>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</si>
  <si>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</si>
  <si>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</si>
  <si>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</si>
  <si>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</si>
  <si>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</si>
  <si>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</si>
  <si>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</si>
  <si>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</si>
  <si>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</si>
  <si>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</si>
  <si>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</si>
  <si>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</si>
  <si>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</si>
  <si>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</si>
  <si>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</si>
  <si>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</si>
  <si>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</si>
  <si>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</si>
  <si>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</si>
  <si>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</si>
  <si>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</si>
  <si>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</si>
  <si>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</si>
  <si>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</si>
  <si>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</si>
  <si>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</si>
  <si>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</si>
  <si>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</si>
  <si>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</si>
  <si>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</si>
  <si>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</si>
  <si>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</si>
  <si>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</si>
  <si>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</si>
  <si>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</si>
  <si>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</si>
  <si>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</si>
  <si>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</si>
  <si>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</si>
  <si>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</si>
  <si>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</si>
  <si>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</si>
  <si>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</si>
  <si>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</si>
  <si>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</si>
  <si>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</si>
  <si>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</si>
  <si>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</si>
  <si>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</si>
  <si>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</si>
  <si>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</si>
  <si>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</si>
  <si>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</si>
  <si>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</si>
  <si>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</si>
  <si>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</si>
  <si>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</si>
  <si>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</si>
  <si>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</si>
  <si>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</si>
  <si>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</si>
  <si>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</si>
  <si>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</si>
  <si>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</si>
  <si>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</si>
  <si>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</si>
  <si>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</si>
  <si>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</si>
  <si>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</si>
  <si>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</si>
  <si>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</si>
  <si>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</si>
  <si>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</si>
  <si>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</si>
  <si>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</si>
  <si>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</si>
  <si>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</si>
  <si>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</si>
  <si>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</si>
  <si>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</si>
  <si>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</si>
  <si>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</si>
  <si>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</si>
  <si>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</si>
  <si>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</si>
  <si>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</si>
  <si>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</si>
  <si>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</si>
  <si>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</si>
  <si>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</si>
  <si>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</si>
  <si>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</si>
  <si>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</si>
  <si>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</si>
  <si>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</si>
  <si>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</si>
  <si>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</si>
  <si>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</si>
  <si>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</si>
  <si>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</si>
  <si>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</si>
  <si>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</si>
  <si>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</si>
  <si>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</si>
  <si>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</si>
  <si>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</si>
  <si>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</si>
  <si>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</si>
  <si>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</si>
  <si>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</si>
  <si>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</si>
  <si>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</si>
  <si>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</si>
  <si>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</si>
  <si>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</si>
  <si>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</si>
  <si>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</si>
  <si>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</si>
  <si>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</si>
  <si>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</si>
  <si>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</si>
  <si>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</si>
  <si>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</si>
  <si>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</si>
  <si>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</si>
  <si>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</si>
  <si>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</si>
  <si>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</si>
  <si>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</si>
  <si>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</si>
  <si>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</si>
  <si>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</si>
  <si>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</si>
  <si>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</si>
  <si>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</si>
  <si>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</si>
  <si>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</si>
  <si>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</si>
  <si>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</si>
  <si>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</si>
  <si>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</si>
  <si>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</si>
  <si>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</si>
  <si>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</si>
  <si>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</si>
  <si>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</si>
  <si>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</si>
  <si>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</si>
  <si>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</si>
  <si>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</si>
  <si>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</si>
  <si>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</si>
  <si>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</si>
  <si>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</si>
  <si>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</si>
  <si>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</si>
  <si>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</si>
  <si>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</si>
  <si>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</si>
  <si>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</si>
  <si>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</si>
  <si>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</si>
  <si>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</si>
  <si>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</si>
  <si>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</si>
  <si>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</si>
  <si>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</si>
  <si>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</si>
  <si>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</si>
  <si>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</si>
  <si>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</si>
  <si>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</si>
  <si>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</si>
  <si>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</si>
  <si>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</si>
  <si>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</si>
  <si>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</si>
  <si>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</si>
  <si>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</si>
  <si>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</si>
  <si>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DJEČJI VRTIĆ LIPA ČAĐAVICA</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</si>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</sst>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664867.29</v>
      </c>
      <c r="D2" s="7">
        <f>'PR-RAS'!E6</f>
        <v>821446.24</v>
      </c>
      <c r="E2" s="7">
        <v>0</v>
      </c>
      <c r="F2" s="7">
        <v>0</v>
      </c>
      <c r="G2" s="8">
        <f t="shared" ref="G2:G274" si="0">(B2/1000)*(C2*1+D2*2)</f>
        <v>2307.7597700000001</v>
      </c>
      <c r="H2" s="8">
        <f t="shared" ref="H2:H274" si="1">ABS(C2-ROUND(C2,0))+ABS(D2-ROUND(D2,0))</f>
        <v>0.53000000002793968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771.6</v>
      </c>
      <c r="D45" s="2">
        <f>'PR-RAS'!E49</f>
        <v>720</v>
      </c>
      <c r="E45" s="2">
        <v>0</v>
      </c>
      <c r="F45" s="2">
        <v>0</v>
      </c>
      <c r="G45" s="3">
        <f t="shared" si="0"/>
        <v>97.310399999999987</v>
      </c>
      <c r="H45" s="3">
        <f t="shared" si="1"/>
        <v>0.39999999999997726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771.6</v>
      </c>
      <c r="D64" s="2">
        <f>'PR-RAS'!E68</f>
        <v>720</v>
      </c>
      <c r="E64" s="2">
        <v>0</v>
      </c>
      <c r="F64" s="2">
        <v>0</v>
      </c>
      <c r="G64" s="3">
        <f t="shared" si="0"/>
        <v>139.33079999999998</v>
      </c>
      <c r="H64" s="3">
        <f t="shared" si="1"/>
        <v>0.39999999999997726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771.6</v>
      </c>
      <c r="D65" s="2">
        <f>'PR-RAS'!E69</f>
        <v>720</v>
      </c>
      <c r="E65" s="2">
        <v>0</v>
      </c>
      <c r="F65" s="2">
        <v>0</v>
      </c>
      <c r="G65" s="3">
        <f t="shared" si="0"/>
        <v>141.54239999999999</v>
      </c>
      <c r="H65" s="3">
        <f t="shared" si="1"/>
        <v>0.39999999999997726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105124.09</v>
      </c>
      <c r="D102" s="2">
        <f>'PR-RAS'!E106</f>
        <v>105997.62</v>
      </c>
      <c r="E102" s="2">
        <v>0</v>
      </c>
      <c r="F102" s="2">
        <v>0</v>
      </c>
      <c r="G102" s="3">
        <f t="shared" si="0"/>
        <v>32029.052329999999</v>
      </c>
      <c r="H102" s="3">
        <f t="shared" si="1"/>
        <v>0.47000000000116415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961.19</v>
      </c>
      <c r="E103" s="2">
        <v>0</v>
      </c>
      <c r="F103" s="2">
        <v>0</v>
      </c>
      <c r="G103" s="3">
        <f t="shared" si="0"/>
        <v>196.08276000000001</v>
      </c>
      <c r="H103" s="3">
        <f t="shared" si="1"/>
        <v>0.19000000000005457</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961.19</v>
      </c>
      <c r="E107" s="2">
        <v>0</v>
      </c>
      <c r="F107" s="2">
        <v>0</v>
      </c>
      <c r="G107" s="3">
        <f t="shared" si="0"/>
        <v>203.77227999999999</v>
      </c>
      <c r="H107" s="3">
        <f t="shared" si="1"/>
        <v>0.19000000000005457</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105124.09</v>
      </c>
      <c r="D108" s="2">
        <f>'PR-RAS'!E112</f>
        <v>105036.43</v>
      </c>
      <c r="E108" s="2">
        <v>0</v>
      </c>
      <c r="F108" s="2">
        <v>0</v>
      </c>
      <c r="G108" s="3">
        <f t="shared" si="0"/>
        <v>33726.073649999991</v>
      </c>
      <c r="H108" s="3">
        <f t="shared" si="1"/>
        <v>0.51999999998952262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105124.09</v>
      </c>
      <c r="D113" s="2">
        <f>'PR-RAS'!E117</f>
        <v>105036.43</v>
      </c>
      <c r="E113" s="2">
        <v>0</v>
      </c>
      <c r="F113" s="2">
        <v>0</v>
      </c>
      <c r="G113" s="3">
        <f t="shared" si="0"/>
        <v>35302.058399999994</v>
      </c>
      <c r="H113" s="3">
        <f t="shared" si="1"/>
        <v>0.51999999998952262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420</v>
      </c>
      <c r="D121" s="2">
        <f>'PR-RAS'!E125</f>
        <v>960</v>
      </c>
      <c r="E121" s="2">
        <v>0</v>
      </c>
      <c r="F121" s="2">
        <v>0</v>
      </c>
      <c r="G121" s="3">
        <f t="shared" si="0"/>
        <v>280.8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420</v>
      </c>
      <c r="D125" s="2">
        <f>'PR-RAS'!E129</f>
        <v>960</v>
      </c>
      <c r="E125" s="2">
        <v>0</v>
      </c>
      <c r="F125" s="2">
        <v>0</v>
      </c>
      <c r="G125" s="3">
        <f t="shared" si="0"/>
        <v>290.16000000000003</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420</v>
      </c>
      <c r="D126" s="2">
        <f>'PR-RAS'!E130</f>
        <v>960</v>
      </c>
      <c r="E126" s="2">
        <v>0</v>
      </c>
      <c r="F126" s="2">
        <v>0</v>
      </c>
      <c r="G126" s="3">
        <f t="shared" si="0"/>
        <v>292.5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558551.6</v>
      </c>
      <c r="D130" s="2">
        <f>'PR-RAS'!E134</f>
        <v>713768.62</v>
      </c>
      <c r="E130" s="2">
        <v>0</v>
      </c>
      <c r="F130" s="2">
        <v>0</v>
      </c>
      <c r="G130" s="3">
        <f t="shared" si="0"/>
        <v>256205.46036</v>
      </c>
      <c r="H130" s="3">
        <f t="shared" si="1"/>
        <v>0.78000000002793968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558551.6</v>
      </c>
      <c r="D131" s="2">
        <f>'PR-RAS'!E135</f>
        <v>713768.62</v>
      </c>
      <c r="E131" s="2">
        <v>0</v>
      </c>
      <c r="F131" s="2">
        <v>0</v>
      </c>
      <c r="G131" s="3">
        <f t="shared" si="0"/>
        <v>258191.54919999998</v>
      </c>
      <c r="H131" s="3">
        <f t="shared" si="1"/>
        <v>0.78000000002793968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558551.6</v>
      </c>
      <c r="D132" s="2">
        <f>'PR-RAS'!E136</f>
        <v>713768.62</v>
      </c>
      <c r="E132" s="2">
        <v>0</v>
      </c>
      <c r="F132" s="2">
        <v>0</v>
      </c>
      <c r="G132" s="3">
        <f t="shared" si="0"/>
        <v>260177.63803999999</v>
      </c>
      <c r="H132" s="3">
        <f t="shared" si="1"/>
        <v>0.78000000002793968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655800.49</v>
      </c>
      <c r="D148" s="2">
        <f>'PR-RAS'!E152</f>
        <v>875455.67999999993</v>
      </c>
      <c r="E148" s="2">
        <v>0</v>
      </c>
      <c r="F148" s="2">
        <v>0</v>
      </c>
      <c r="G148" s="3">
        <f t="shared" si="0"/>
        <v>353786.6419499999</v>
      </c>
      <c r="H148" s="3">
        <f t="shared" si="1"/>
        <v>0.81000000005587935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517603.57999999996</v>
      </c>
      <c r="D149" s="2">
        <f>'PR-RAS'!E153</f>
        <v>713685.92999999993</v>
      </c>
      <c r="E149" s="2">
        <v>0</v>
      </c>
      <c r="F149" s="2">
        <v>0</v>
      </c>
      <c r="G149" s="3">
        <f t="shared" si="0"/>
        <v>287856.36511999997</v>
      </c>
      <c r="H149" s="3">
        <f t="shared" si="1"/>
        <v>0.4900000001071021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315604.40999999997</v>
      </c>
      <c r="D150" s="2">
        <f>'PR-RAS'!E154</f>
        <v>437519.82</v>
      </c>
      <c r="E150" s="2">
        <v>0</v>
      </c>
      <c r="F150" s="2">
        <v>0</v>
      </c>
      <c r="G150" s="3">
        <f t="shared" si="0"/>
        <v>177405.96345000001</v>
      </c>
      <c r="H150" s="3">
        <f t="shared" si="1"/>
        <v>0.58999999996740371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315604.40999999997</v>
      </c>
      <c r="D151" s="2">
        <f>'PR-RAS'!E155</f>
        <v>437519.82</v>
      </c>
      <c r="E151" s="2">
        <v>0</v>
      </c>
      <c r="F151" s="2">
        <v>0</v>
      </c>
      <c r="G151" s="3">
        <f t="shared" si="0"/>
        <v>178596.60750000001</v>
      </c>
      <c r="H151" s="3">
        <f t="shared" si="1"/>
        <v>0.58999999996740371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38870</v>
      </c>
      <c r="D155" s="2">
        <f>'PR-RAS'!E159</f>
        <v>22585</v>
      </c>
      <c r="E155" s="2">
        <v>0</v>
      </c>
      <c r="F155" s="2">
        <v>0</v>
      </c>
      <c r="G155" s="3">
        <f t="shared" si="0"/>
        <v>12942.16</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163129.16999999998</v>
      </c>
      <c r="D156" s="2">
        <f>'PR-RAS'!E160</f>
        <v>253581.11</v>
      </c>
      <c r="E156" s="2">
        <v>0</v>
      </c>
      <c r="F156" s="2">
        <v>0</v>
      </c>
      <c r="G156" s="3">
        <f t="shared" si="0"/>
        <v>103895.16544999999</v>
      </c>
      <c r="H156" s="3">
        <f t="shared" si="1"/>
        <v>0.27999999996973202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79892.45</v>
      </c>
      <c r="D157" s="2">
        <f>'PR-RAS'!E161</f>
        <v>118268.4</v>
      </c>
      <c r="E157" s="2">
        <v>0</v>
      </c>
      <c r="F157" s="2">
        <v>0</v>
      </c>
      <c r="G157" s="3">
        <f t="shared" si="0"/>
        <v>49362.963000000003</v>
      </c>
      <c r="H157" s="3">
        <f t="shared" si="1"/>
        <v>0.84999999999126885</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83236.72</v>
      </c>
      <c r="D158" s="2">
        <f>'PR-RAS'!E162</f>
        <v>135312.71</v>
      </c>
      <c r="E158" s="2">
        <v>0</v>
      </c>
      <c r="F158" s="2">
        <v>0</v>
      </c>
      <c r="G158" s="3">
        <f t="shared" si="0"/>
        <v>55556.35598</v>
      </c>
      <c r="H158" s="3">
        <f t="shared" si="1"/>
        <v>0.57000000000698492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134117.18</v>
      </c>
      <c r="D160" s="2">
        <f>'PR-RAS'!E164</f>
        <v>157820.87</v>
      </c>
      <c r="E160" s="2">
        <v>0</v>
      </c>
      <c r="F160" s="2">
        <v>0</v>
      </c>
      <c r="G160" s="3">
        <f t="shared" si="0"/>
        <v>71511.668279999998</v>
      </c>
      <c r="H160" s="3">
        <f t="shared" si="1"/>
        <v>0.30999999999767169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22327.84</v>
      </c>
      <c r="D161" s="2">
        <f>'PR-RAS'!E165</f>
        <v>23661.68</v>
      </c>
      <c r="E161" s="2">
        <v>0</v>
      </c>
      <c r="F161" s="2">
        <v>0</v>
      </c>
      <c r="G161" s="3">
        <f t="shared" si="0"/>
        <v>11144.191999999999</v>
      </c>
      <c r="H161" s="3">
        <f t="shared" si="1"/>
        <v>0.47999999999956344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20769.650000000001</v>
      </c>
      <c r="D163" s="2">
        <f>'PR-RAS'!E167</f>
        <v>21468.02</v>
      </c>
      <c r="E163" s="2">
        <v>0</v>
      </c>
      <c r="F163" s="2">
        <v>0</v>
      </c>
      <c r="G163" s="3">
        <f t="shared" si="0"/>
        <v>10320.32178</v>
      </c>
      <c r="H163" s="3">
        <f t="shared" si="1"/>
        <v>0.36999999999898137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756.25</v>
      </c>
      <c r="D164" s="2">
        <f>'PR-RAS'!E168</f>
        <v>986.66</v>
      </c>
      <c r="E164" s="2">
        <v>0</v>
      </c>
      <c r="F164" s="2">
        <v>0</v>
      </c>
      <c r="G164" s="3">
        <f t="shared" si="0"/>
        <v>444.91990999999996</v>
      </c>
      <c r="H164" s="3">
        <f t="shared" si="1"/>
        <v>0.59000000000003183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801.94</v>
      </c>
      <c r="D165" s="2">
        <f>'PR-RAS'!E169</f>
        <v>1207</v>
      </c>
      <c r="E165" s="2">
        <v>0</v>
      </c>
      <c r="F165" s="2">
        <v>0</v>
      </c>
      <c r="G165" s="3">
        <f t="shared" si="0"/>
        <v>527.41416000000004</v>
      </c>
      <c r="H165" s="3">
        <f t="shared" si="1"/>
        <v>5.999999999994543E-2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78687.850000000006</v>
      </c>
      <c r="D166" s="2">
        <f>'PR-RAS'!E170</f>
        <v>99638.089999999982</v>
      </c>
      <c r="E166" s="2">
        <v>0</v>
      </c>
      <c r="F166" s="2">
        <v>0</v>
      </c>
      <c r="G166" s="3">
        <f t="shared" si="0"/>
        <v>45864.06495</v>
      </c>
      <c r="H166" s="3">
        <f t="shared" si="1"/>
        <v>0.23999999997613486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21099.33</v>
      </c>
      <c r="D167" s="2">
        <f>'PR-RAS'!E171</f>
        <v>24643.09</v>
      </c>
      <c r="E167" s="2">
        <v>0</v>
      </c>
      <c r="F167" s="2">
        <v>0</v>
      </c>
      <c r="G167" s="3">
        <f t="shared" si="0"/>
        <v>11683.994660000002</v>
      </c>
      <c r="H167" s="3">
        <f t="shared" si="1"/>
        <v>0.42000000000189175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42177.48</v>
      </c>
      <c r="D168" s="2">
        <f>'PR-RAS'!E172</f>
        <v>55416.53</v>
      </c>
      <c r="E168" s="2">
        <v>0</v>
      </c>
      <c r="F168" s="2">
        <v>0</v>
      </c>
      <c r="G168" s="3">
        <f t="shared" si="0"/>
        <v>25552.760180000001</v>
      </c>
      <c r="H168" s="3">
        <f t="shared" si="1"/>
        <v>0.95000000000436557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11061.19</v>
      </c>
      <c r="D169" s="2">
        <f>'PR-RAS'!E173</f>
        <v>15605.37</v>
      </c>
      <c r="E169" s="2">
        <v>0</v>
      </c>
      <c r="F169" s="2">
        <v>0</v>
      </c>
      <c r="G169" s="3">
        <f t="shared" si="0"/>
        <v>7101.6842400000005</v>
      </c>
      <c r="H169" s="3">
        <f t="shared" si="1"/>
        <v>0.56000000000130967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548.22</v>
      </c>
      <c r="D170" s="2">
        <f>'PR-RAS'!E174</f>
        <v>424.93</v>
      </c>
      <c r="E170" s="2">
        <v>0</v>
      </c>
      <c r="F170" s="2">
        <v>0</v>
      </c>
      <c r="G170" s="3">
        <f t="shared" si="0"/>
        <v>236.27552</v>
      </c>
      <c r="H170" s="3">
        <f t="shared" si="1"/>
        <v>0.29000000000002046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2255.83</v>
      </c>
      <c r="D171" s="2">
        <f>'PR-RAS'!E175</f>
        <v>3548.17</v>
      </c>
      <c r="E171" s="2">
        <v>0</v>
      </c>
      <c r="F171" s="2">
        <v>0</v>
      </c>
      <c r="G171" s="3">
        <f t="shared" si="0"/>
        <v>1589.8689000000002</v>
      </c>
      <c r="H171" s="3">
        <f t="shared" si="1"/>
        <v>0.34000000000014552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1545.8</v>
      </c>
      <c r="D173" s="2">
        <f>'PR-RAS'!E177</f>
        <v>0</v>
      </c>
      <c r="E173" s="2">
        <v>0</v>
      </c>
      <c r="F173" s="2">
        <v>0</v>
      </c>
      <c r="G173" s="3">
        <f t="shared" si="0"/>
        <v>265.87759999999997</v>
      </c>
      <c r="H173" s="3">
        <f t="shared" si="1"/>
        <v>0.20000000000004547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30106.370000000003</v>
      </c>
      <c r="D174" s="2">
        <f>'PR-RAS'!E178</f>
        <v>31355.559999999998</v>
      </c>
      <c r="E174" s="2">
        <v>0</v>
      </c>
      <c r="F174" s="2">
        <v>0</v>
      </c>
      <c r="G174" s="3">
        <f t="shared" si="0"/>
        <v>16057.425769999998</v>
      </c>
      <c r="H174" s="3">
        <f t="shared" si="1"/>
        <v>0.81000000000494765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907.21</v>
      </c>
      <c r="D175" s="2">
        <f>'PR-RAS'!E179</f>
        <v>1054.8499999999999</v>
      </c>
      <c r="E175" s="2">
        <v>0</v>
      </c>
      <c r="F175" s="2">
        <v>0</v>
      </c>
      <c r="G175" s="3">
        <f t="shared" si="0"/>
        <v>524.94233999999994</v>
      </c>
      <c r="H175" s="3">
        <f t="shared" si="1"/>
        <v>0.36000000000012733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3860.5</v>
      </c>
      <c r="D176" s="2">
        <f>'PR-RAS'!E180</f>
        <v>7800.05</v>
      </c>
      <c r="E176" s="2">
        <v>0</v>
      </c>
      <c r="F176" s="2">
        <v>0</v>
      </c>
      <c r="G176" s="3">
        <f t="shared" si="0"/>
        <v>3405.6049999999996</v>
      </c>
      <c r="H176" s="3">
        <f t="shared" si="1"/>
        <v>0.5500000000001819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7976.63</v>
      </c>
      <c r="D178" s="2">
        <f>'PR-RAS'!E182</f>
        <v>8980.7800000000007</v>
      </c>
      <c r="E178" s="2">
        <v>0</v>
      </c>
      <c r="F178" s="2">
        <v>0</v>
      </c>
      <c r="G178" s="3">
        <f t="shared" si="0"/>
        <v>4591.0596299999997</v>
      </c>
      <c r="H178" s="3">
        <f t="shared" si="1"/>
        <v>0.58999999999923602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5062.59</v>
      </c>
      <c r="D179" s="2">
        <f>'PR-RAS'!E183</f>
        <v>2353.48</v>
      </c>
      <c r="E179" s="2">
        <v>0</v>
      </c>
      <c r="F179" s="2">
        <v>0</v>
      </c>
      <c r="G179" s="3">
        <f t="shared" si="0"/>
        <v>1738.9798999999998</v>
      </c>
      <c r="H179" s="3">
        <f t="shared" si="1"/>
        <v>0.88999999999987267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3827.58</v>
      </c>
      <c r="D180" s="2">
        <f>'PR-RAS'!E184</f>
        <v>1243.48</v>
      </c>
      <c r="E180" s="2">
        <v>0</v>
      </c>
      <c r="F180" s="2">
        <v>0</v>
      </c>
      <c r="G180" s="3">
        <f t="shared" si="0"/>
        <v>1130.3026599999998</v>
      </c>
      <c r="H180" s="3">
        <f t="shared" si="1"/>
        <v>0.90000000000009095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860</v>
      </c>
      <c r="D181" s="2">
        <f>'PR-RAS'!E185</f>
        <v>1740</v>
      </c>
      <c r="E181" s="2">
        <v>0</v>
      </c>
      <c r="F181" s="2">
        <v>0</v>
      </c>
      <c r="G181" s="3">
        <f t="shared" si="0"/>
        <v>781.19999999999993</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710</v>
      </c>
      <c r="D182" s="2">
        <f>'PR-RAS'!E186</f>
        <v>885</v>
      </c>
      <c r="E182" s="2">
        <v>0</v>
      </c>
      <c r="F182" s="2">
        <v>0</v>
      </c>
      <c r="G182" s="3">
        <f t="shared" si="0"/>
        <v>448.88</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6901.86</v>
      </c>
      <c r="D183" s="2">
        <f>'PR-RAS'!E187</f>
        <v>7297.92</v>
      </c>
      <c r="E183" s="2">
        <v>0</v>
      </c>
      <c r="F183" s="2">
        <v>0</v>
      </c>
      <c r="G183" s="3">
        <f t="shared" si="0"/>
        <v>3912.5814</v>
      </c>
      <c r="H183" s="3">
        <f t="shared" si="1"/>
        <v>0.22000000000025466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2995.12</v>
      </c>
      <c r="D190" s="2">
        <f>'PR-RAS'!E194</f>
        <v>3165.54</v>
      </c>
      <c r="E190" s="2">
        <v>0</v>
      </c>
      <c r="F190" s="2">
        <v>0</v>
      </c>
      <c r="G190" s="3">
        <f t="shared" si="0"/>
        <v>1762.6518000000001</v>
      </c>
      <c r="H190" s="3">
        <f t="shared" si="1"/>
        <v>0.57999999999992724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2995.12</v>
      </c>
      <c r="D192" s="2">
        <f>'PR-RAS'!E196</f>
        <v>3165.54</v>
      </c>
      <c r="E192" s="2">
        <v>0</v>
      </c>
      <c r="F192" s="2">
        <v>0</v>
      </c>
      <c r="G192" s="3">
        <f t="shared" si="0"/>
        <v>1781.3042000000003</v>
      </c>
      <c r="H192" s="3">
        <f t="shared" si="1"/>
        <v>0.57999999999992724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1458.9</v>
      </c>
      <c r="D198" s="2">
        <f>'PR-RAS'!E202</f>
        <v>1601.29</v>
      </c>
      <c r="E198" s="2">
        <v>0</v>
      </c>
      <c r="F198" s="2">
        <v>0</v>
      </c>
      <c r="G198" s="3">
        <f t="shared" si="0"/>
        <v>918.31155999999999</v>
      </c>
      <c r="H198" s="3">
        <f t="shared" si="1"/>
        <v>0.38999999999987267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1458.9</v>
      </c>
      <c r="D212" s="2">
        <f>'PR-RAS'!E216</f>
        <v>1601.29</v>
      </c>
      <c r="E212" s="2">
        <v>0</v>
      </c>
      <c r="F212" s="2">
        <v>0</v>
      </c>
      <c r="G212" s="3">
        <f t="shared" si="0"/>
        <v>983.57227999999986</v>
      </c>
      <c r="H212" s="3">
        <f t="shared" si="1"/>
        <v>0.38999999999987267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1458.9</v>
      </c>
      <c r="D213" s="2">
        <f>'PR-RAS'!E217</f>
        <v>1601.29</v>
      </c>
      <c r="E213" s="2">
        <v>0</v>
      </c>
      <c r="F213" s="2">
        <v>0</v>
      </c>
      <c r="G213" s="3">
        <f t="shared" si="0"/>
        <v>988.23375999999985</v>
      </c>
      <c r="H213" s="3">
        <f t="shared" si="1"/>
        <v>0.38999999999987267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2620.83</v>
      </c>
      <c r="D269" s="2">
        <f>'PR-RAS'!E273</f>
        <v>2347.59</v>
      </c>
      <c r="E269" s="2">
        <v>0</v>
      </c>
      <c r="F269" s="2">
        <v>0</v>
      </c>
      <c r="G269" s="3">
        <f t="shared" si="0"/>
        <v>1960.6906800000002</v>
      </c>
      <c r="H269" s="3">
        <f t="shared" si="1"/>
        <v>0.57999999999992724</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2620.83</v>
      </c>
      <c r="D279" s="2">
        <f>'PR-RAS'!E283</f>
        <v>2347.59</v>
      </c>
      <c r="E279" s="2">
        <v>0</v>
      </c>
      <c r="F279" s="2">
        <v>0</v>
      </c>
      <c r="G279" s="3">
        <f t="shared" si="12"/>
        <v>2033.8507800000002</v>
      </c>
      <c r="H279" s="3">
        <f t="shared" si="13"/>
        <v>0.57999999999992724</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2200.83</v>
      </c>
      <c r="D281" s="2">
        <f>'PR-RAS'!E285</f>
        <v>2347.59</v>
      </c>
      <c r="E281" s="2">
        <v>0</v>
      </c>
      <c r="F281" s="2">
        <v>0</v>
      </c>
      <c r="G281" s="3">
        <f t="shared" si="12"/>
        <v>1930.8828000000003</v>
      </c>
      <c r="H281" s="3">
        <f t="shared" si="13"/>
        <v>0.57999999999992724</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420</v>
      </c>
      <c r="D283" s="2">
        <f>'PR-RAS'!E287</f>
        <v>0</v>
      </c>
      <c r="E283" s="2">
        <v>0</v>
      </c>
      <c r="F283" s="2">
        <v>0</v>
      </c>
      <c r="G283" s="3">
        <f t="shared" si="12"/>
        <v>118.43999999999998</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655800.49</v>
      </c>
      <c r="D295" s="2">
        <f>'PR-RAS'!E299</f>
        <v>875455.67999999993</v>
      </c>
      <c r="E295" s="2">
        <v>0</v>
      </c>
      <c r="F295" s="2">
        <v>0</v>
      </c>
      <c r="G295" s="3">
        <f t="shared" si="12"/>
        <v>707573.28389999981</v>
      </c>
      <c r="H295" s="3">
        <f t="shared" si="13"/>
        <v>0.81000000005587935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9066.8000000000466</v>
      </c>
      <c r="D296" s="2">
        <f>'PR-RAS'!E300</f>
        <v>0</v>
      </c>
      <c r="E296" s="2">
        <v>0</v>
      </c>
      <c r="F296" s="2">
        <v>0</v>
      </c>
      <c r="G296" s="3">
        <f t="shared" si="12"/>
        <v>2674.7060000000138</v>
      </c>
      <c r="H296" s="3">
        <f t="shared" si="13"/>
        <v>0.19999999995343387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54009.439999999944</v>
      </c>
      <c r="E297" s="2">
        <v>0</v>
      </c>
      <c r="F297" s="2">
        <v>0</v>
      </c>
      <c r="G297" s="3">
        <f t="shared" si="12"/>
        <v>31973.588479999966</v>
      </c>
      <c r="H297" s="3">
        <f t="shared" si="13"/>
        <v>0.43999999994412065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143</v>
      </c>
      <c r="D298" s="2">
        <f>'PR-RAS'!E302</f>
        <v>0</v>
      </c>
      <c r="E298" s="2">
        <v>0</v>
      </c>
      <c r="F298" s="2">
        <v>0</v>
      </c>
      <c r="G298" s="3">
        <f t="shared" si="12"/>
        <v>42.470999999999997</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17808.330000000002</v>
      </c>
      <c r="D300" s="2">
        <f>'PR-RAS'!E304</f>
        <v>10067.18</v>
      </c>
      <c r="E300" s="2">
        <v>0</v>
      </c>
      <c r="F300" s="2">
        <v>0</v>
      </c>
      <c r="G300" s="3">
        <f t="shared" si="12"/>
        <v>11344.864310000001</v>
      </c>
      <c r="H300" s="3">
        <f t="shared" si="13"/>
        <v>0.51000000000203727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6711.66</v>
      </c>
      <c r="D355" s="2">
        <f>'PR-RAS'!E360</f>
        <v>12996.09</v>
      </c>
      <c r="E355" s="2">
        <v>0</v>
      </c>
      <c r="F355" s="2">
        <v>0</v>
      </c>
      <c r="G355" s="3">
        <f t="shared" si="12"/>
        <v>11577.15936</v>
      </c>
      <c r="H355" s="3">
        <f t="shared" si="13"/>
        <v>0.43000000000029104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6711.66</v>
      </c>
      <c r="D368" s="2">
        <f>'PR-RAS'!E373</f>
        <v>12996.09</v>
      </c>
      <c r="E368" s="2">
        <v>0</v>
      </c>
      <c r="F368" s="2">
        <v>0</v>
      </c>
      <c r="G368" s="3">
        <f t="shared" si="12"/>
        <v>12002.309279999999</v>
      </c>
      <c r="H368" s="3">
        <f t="shared" si="13"/>
        <v>0.43000000000029104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6711.66</v>
      </c>
      <c r="D374" s="2">
        <f>'PR-RAS'!E379</f>
        <v>12996.09</v>
      </c>
      <c r="E374" s="2">
        <v>0</v>
      </c>
      <c r="F374" s="2">
        <v>0</v>
      </c>
      <c r="G374" s="3">
        <f t="shared" si="12"/>
        <v>12198.53232</v>
      </c>
      <c r="H374" s="3">
        <f t="shared" si="13"/>
        <v>0.43000000000029104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1741.23</v>
      </c>
      <c r="D375" s="2">
        <f>'PR-RAS'!E380</f>
        <v>9666.75</v>
      </c>
      <c r="E375" s="2">
        <v>0</v>
      </c>
      <c r="F375" s="2">
        <v>0</v>
      </c>
      <c r="G375" s="3">
        <f t="shared" si="12"/>
        <v>7881.94902</v>
      </c>
      <c r="H375" s="3">
        <f t="shared" si="13"/>
        <v>0.48000000000001819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4970.43</v>
      </c>
      <c r="D381" s="2">
        <f>'PR-RAS'!E386</f>
        <v>3329.34</v>
      </c>
      <c r="E381" s="2">
        <v>0</v>
      </c>
      <c r="F381" s="2">
        <v>0</v>
      </c>
      <c r="G381" s="3">
        <f t="shared" si="12"/>
        <v>4419.0618000000004</v>
      </c>
      <c r="H381" s="3">
        <f t="shared" si="13"/>
        <v>0.77000000000043656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6711.66</v>
      </c>
      <c r="D413" s="2">
        <f>'PR-RAS'!E418</f>
        <v>12996.09</v>
      </c>
      <c r="E413" s="2">
        <v>0</v>
      </c>
      <c r="F413" s="2">
        <v>0</v>
      </c>
      <c r="G413" s="3">
        <f t="shared" si="12"/>
        <v>13473.98208</v>
      </c>
      <c r="H413" s="3">
        <f t="shared" si="13"/>
        <v>0.43000000000029104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143</v>
      </c>
      <c r="E414" s="2">
        <v>0</v>
      </c>
      <c r="F414" s="2">
        <v>0</v>
      </c>
      <c r="G414" s="3">
        <f t="shared" si="12"/>
        <v>118.11799999999999</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664867.29</v>
      </c>
      <c r="D417" s="2">
        <f>'PR-RAS'!E422</f>
        <v>821446.24</v>
      </c>
      <c r="E417" s="2">
        <v>0</v>
      </c>
      <c r="F417" s="2">
        <v>0</v>
      </c>
      <c r="G417" s="3">
        <f t="shared" si="12"/>
        <v>960028.06432</v>
      </c>
      <c r="H417" s="3">
        <f t="shared" si="13"/>
        <v>0.53000000002793968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662512.15</v>
      </c>
      <c r="D418" s="2">
        <f>'PR-RAS'!E423</f>
        <v>888451.7699999999</v>
      </c>
      <c r="E418" s="2">
        <v>0</v>
      </c>
      <c r="F418" s="2">
        <v>0</v>
      </c>
      <c r="G418" s="3">
        <f t="shared" si="12"/>
        <v>1017236.3427299999</v>
      </c>
      <c r="H418" s="3">
        <f t="shared" si="13"/>
        <v>0.38000000012107193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2355.140000000014</v>
      </c>
      <c r="D419" s="2">
        <f>'PR-RAS'!E424</f>
        <v>0</v>
      </c>
      <c r="E419" s="2">
        <v>0</v>
      </c>
      <c r="F419" s="2">
        <v>0</v>
      </c>
      <c r="G419" s="3">
        <f t="shared" si="12"/>
        <v>984.44852000000583</v>
      </c>
      <c r="H419" s="3">
        <f t="shared" si="13"/>
        <v>0.14000000001396984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67005.529999999912</v>
      </c>
      <c r="E420" s="2">
        <v>0</v>
      </c>
      <c r="F420" s="2">
        <v>0</v>
      </c>
      <c r="G420" s="3">
        <f t="shared" si="12"/>
        <v>56150.634139999922</v>
      </c>
      <c r="H420" s="3">
        <f t="shared" si="13"/>
        <v>0.47000000008847564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143</v>
      </c>
      <c r="D421" s="2">
        <f>'PR-RAS'!E426</f>
        <v>143</v>
      </c>
      <c r="E421" s="2">
        <v>0</v>
      </c>
      <c r="F421" s="2">
        <v>0</v>
      </c>
      <c r="G421" s="3">
        <f t="shared" si="12"/>
        <v>180.18</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17808.330000000002</v>
      </c>
      <c r="D423" s="2">
        <f>'PR-RAS'!E428</f>
        <v>10067.18</v>
      </c>
      <c r="E423" s="2">
        <v>0</v>
      </c>
      <c r="F423" s="2">
        <v>0</v>
      </c>
      <c r="G423" s="3">
        <f t="shared" si="12"/>
        <v>16011.81518</v>
      </c>
      <c r="H423" s="3">
        <f t="shared" si="13"/>
        <v>0.51000000000203727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664867.29</v>
      </c>
      <c r="D637" s="2">
        <f>'PR-RAS'!E643</f>
        <v>821446.24</v>
      </c>
      <c r="E637" s="2">
        <v>0</v>
      </c>
      <c r="F637" s="2">
        <v>0</v>
      </c>
      <c r="G637" s="3">
        <f t="shared" si="14"/>
        <v>1467735.2137200001</v>
      </c>
      <c r="H637" s="3">
        <f t="shared" si="15"/>
        <v>0.53000000002793968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662512.15</v>
      </c>
      <c r="D638" s="2">
        <f>'PR-RAS'!E644</f>
        <v>888451.7699999999</v>
      </c>
      <c r="E638" s="2">
        <v>0</v>
      </c>
      <c r="F638" s="2">
        <v>0</v>
      </c>
      <c r="G638" s="3">
        <f t="shared" si="14"/>
        <v>1553907.7945300001</v>
      </c>
      <c r="H638" s="3">
        <f t="shared" si="15"/>
        <v>0.38000000012107193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2355.140000000014</v>
      </c>
      <c r="D639" s="2">
        <f>'PR-RAS'!E645</f>
        <v>0</v>
      </c>
      <c r="E639" s="2">
        <v>0</v>
      </c>
      <c r="F639" s="2">
        <v>0</v>
      </c>
      <c r="G639" s="3">
        <f t="shared" si="14"/>
        <v>1502.5793200000089</v>
      </c>
      <c r="H639" s="3">
        <f t="shared" si="15"/>
        <v>0.14000000001396984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67005.529999999912</v>
      </c>
      <c r="E640" s="2">
        <v>0</v>
      </c>
      <c r="F640" s="2">
        <v>0</v>
      </c>
      <c r="G640" s="3">
        <f t="shared" si="14"/>
        <v>85633.067339999892</v>
      </c>
      <c r="H640" s="3">
        <f t="shared" si="15"/>
        <v>0.47000000008847564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143</v>
      </c>
      <c r="D641" s="2">
        <f>'PR-RAS'!E647</f>
        <v>143</v>
      </c>
      <c r="E641" s="2">
        <v>0</v>
      </c>
      <c r="F641" s="2">
        <v>0</v>
      </c>
      <c r="G641" s="3">
        <f t="shared" si="14"/>
        <v>274.56</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2498.140000000014</v>
      </c>
      <c r="D643" s="2">
        <f>'PR-RAS'!E649</f>
        <v>0</v>
      </c>
      <c r="E643" s="2">
        <v>0</v>
      </c>
      <c r="F643" s="2">
        <v>0</v>
      </c>
      <c r="G643" s="3">
        <f t="shared" si="14"/>
        <v>1603.805880000009</v>
      </c>
      <c r="H643" s="3">
        <f t="shared" si="15"/>
        <v>0.14000000001396984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66862.529999999912</v>
      </c>
      <c r="E644" s="2">
        <v>0</v>
      </c>
      <c r="F644" s="2">
        <v>0</v>
      </c>
      <c r="G644" s="3">
        <f t="shared" si="14"/>
        <v>85985.213579999894</v>
      </c>
      <c r="H644" s="3">
        <f t="shared" si="15"/>
        <v>0.47000000008847564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2355.14</v>
      </c>
      <c r="D645" s="2">
        <f>'PR-RAS'!E651</f>
        <v>0</v>
      </c>
      <c r="E645" s="2">
        <v>0</v>
      </c>
      <c r="F645" s="2">
        <v>0</v>
      </c>
      <c r="G645" s="3">
        <f t="shared" si="14"/>
        <v>1516.7101599999999</v>
      </c>
      <c r="H645" s="3">
        <f t="shared" si="15"/>
        <v>0.13999999999987267</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5325.77</v>
      </c>
      <c r="D646" s="2">
        <f>'PR-RAS'!E653</f>
        <v>4544.0600000000004</v>
      </c>
      <c r="E646" s="2">
        <v>0</v>
      </c>
      <c r="F646" s="2">
        <v>0</v>
      </c>
      <c r="G646" s="3">
        <f t="shared" si="14"/>
        <v>9296.9590500000013</v>
      </c>
      <c r="H646" s="3">
        <f t="shared" si="15"/>
        <v>0.28999999999996362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676356.27</v>
      </c>
      <c r="D647" s="2">
        <f>'PR-RAS'!E654</f>
        <v>821446.24</v>
      </c>
      <c r="E647" s="2">
        <v>0</v>
      </c>
      <c r="F647" s="2">
        <v>0</v>
      </c>
      <c r="G647" s="3">
        <f t="shared" si="14"/>
        <v>1498234.6925000001</v>
      </c>
      <c r="H647" s="3">
        <f t="shared" si="15"/>
        <v>0.51000000000931323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677137.98</v>
      </c>
      <c r="D648" s="2">
        <f>'PR-RAS'!E655</f>
        <v>825990.3</v>
      </c>
      <c r="E648" s="2">
        <v>0</v>
      </c>
      <c r="F648" s="2">
        <v>0</v>
      </c>
      <c r="G648" s="3">
        <f t="shared" si="14"/>
        <v>1506939.72126</v>
      </c>
      <c r="H648" s="3">
        <f t="shared" si="15"/>
        <v>0.32000000006519258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4544.0600000000559</v>
      </c>
      <c r="D649" s="2">
        <f>'PR-RAS'!E656</f>
        <v>0</v>
      </c>
      <c r="E649" s="2">
        <v>0</v>
      </c>
      <c r="F649" s="2">
        <v>0</v>
      </c>
      <c r="G649" s="3">
        <f t="shared" si="14"/>
        <v>2944.5508800000362</v>
      </c>
      <c r="H649" s="3">
        <f t="shared" si="15"/>
        <v>6.0000000055879354E-2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32</v>
      </c>
      <c r="D651" s="2">
        <f>'PR-RAS'!E658</f>
        <v>32</v>
      </c>
      <c r="E651" s="2">
        <v>0</v>
      </c>
      <c r="F651" s="2">
        <v>0</v>
      </c>
      <c r="G651" s="3">
        <f t="shared" si="14"/>
        <v>62.400000000000006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30</v>
      </c>
      <c r="D653" s="2">
        <f>'PR-RAS'!E660</f>
        <v>30</v>
      </c>
      <c r="E653" s="2">
        <v>0</v>
      </c>
      <c r="F653" s="2">
        <v>0</v>
      </c>
      <c r="G653" s="3">
        <f t="shared" si="14"/>
        <v>58.68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771.6</v>
      </c>
      <c r="D676" s="2">
        <f>'PR-RAS'!E683</f>
        <v>720</v>
      </c>
      <c r="E676" s="2">
        <v>0</v>
      </c>
      <c r="F676" s="2">
        <v>0</v>
      </c>
      <c r="G676" s="3">
        <f t="shared" si="14"/>
        <v>1492.83</v>
      </c>
      <c r="H676" s="3">
        <f t="shared" si="15"/>
        <v>0.39999999999997726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104849.09</v>
      </c>
      <c r="D717" s="2">
        <f>'PR-RAS'!E724</f>
        <v>104792.45</v>
      </c>
      <c r="E717" s="2">
        <v>0</v>
      </c>
      <c r="F717" s="2">
        <v>0</v>
      </c>
      <c r="G717" s="3">
        <f t="shared" si="14"/>
        <v>225134.73684</v>
      </c>
      <c r="H717" s="3">
        <f t="shared" si="15"/>
        <v>0.53999999999359716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275</v>
      </c>
      <c r="D719" s="2">
        <f>'PR-RAS'!E726</f>
        <v>243.98</v>
      </c>
      <c r="E719" s="2">
        <v>0</v>
      </c>
      <c r="F719" s="2">
        <v>0</v>
      </c>
      <c r="G719" s="3">
        <f t="shared" si="14"/>
        <v>547.80528000000004</v>
      </c>
      <c r="H719" s="3">
        <f t="shared" si="15"/>
        <v>2.0000000000010232E-2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560</v>
      </c>
      <c r="D726" s="2">
        <f>'PR-RAS'!E733</f>
        <v>560</v>
      </c>
      <c r="E726" s="2">
        <v>0</v>
      </c>
      <c r="F726" s="2">
        <v>0</v>
      </c>
      <c r="G726" s="3">
        <f t="shared" si="14"/>
        <v>1218</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20769.650000000001</v>
      </c>
      <c r="D727" s="2">
        <f>'PR-RAS'!E734</f>
        <v>21468.02</v>
      </c>
      <c r="E727" s="2">
        <v>0</v>
      </c>
      <c r="F727" s="2">
        <v>0</v>
      </c>
      <c r="G727" s="3">
        <f t="shared" si="14"/>
        <v>46250.33094</v>
      </c>
      <c r="H727" s="3">
        <f t="shared" si="15"/>
        <v>0.36999999999898137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2508.1</v>
      </c>
      <c r="D729" s="2">
        <f>'PR-RAS'!E736</f>
        <v>551.5</v>
      </c>
      <c r="E729" s="2">
        <v>0</v>
      </c>
      <c r="F729" s="2">
        <v>0</v>
      </c>
      <c r="G729" s="3">
        <f t="shared" si="14"/>
        <v>2628.8807999999999</v>
      </c>
      <c r="H729" s="3">
        <f t="shared" si="15"/>
        <v>0.59999999999990905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860</v>
      </c>
      <c r="D731" s="2">
        <f>'PR-RAS'!E738</f>
        <v>1740</v>
      </c>
      <c r="E731" s="2">
        <v>0</v>
      </c>
      <c r="F731" s="2">
        <v>0</v>
      </c>
      <c r="G731" s="3">
        <f t="shared" si="14"/>
        <v>3168.2</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49441.8</v>
      </c>
      <c r="D1011" s="7">
        <f>BILANCA!E6</f>
        <v>41988.67</v>
      </c>
      <c r="E1011" s="7">
        <v>0</v>
      </c>
      <c r="F1011" s="7">
        <v>0</v>
      </c>
      <c r="G1011" s="8">
        <f t="shared" ref="G1011:G1306" si="38">B1011/1000*C1011+B1011/500*D1011</f>
        <v>133.41914</v>
      </c>
      <c r="H1011" s="8">
        <f t="shared" si="35"/>
        <v>0.52999999999883585</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24734.27</v>
      </c>
      <c r="D1012" s="2">
        <f>BILANCA!E7</f>
        <v>31516.440000000002</v>
      </c>
      <c r="E1012" s="2">
        <v>0</v>
      </c>
      <c r="F1012" s="2">
        <v>0</v>
      </c>
      <c r="G1012" s="3">
        <f t="shared" si="38"/>
        <v>175.53430000000003</v>
      </c>
      <c r="H1012" s="3">
        <f t="shared" si="35"/>
        <v>0.71000000000276486</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24734.27</v>
      </c>
      <c r="D1017" s="2">
        <f>BILANCA!E12</f>
        <v>31516.440000000002</v>
      </c>
      <c r="E1017" s="2">
        <v>0</v>
      </c>
      <c r="F1017" s="2">
        <v>0</v>
      </c>
      <c r="G1017" s="3">
        <f t="shared" si="38"/>
        <v>614.37005000000011</v>
      </c>
      <c r="H1017" s="3">
        <f t="shared" si="35"/>
        <v>0.71000000000276486</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15779.64</v>
      </c>
      <c r="D1024" s="2">
        <f>BILANCA!E19</f>
        <v>23875.15</v>
      </c>
      <c r="E1024" s="2">
        <v>0</v>
      </c>
      <c r="F1024" s="2">
        <v>0</v>
      </c>
      <c r="G1024" s="3">
        <f t="shared" si="38"/>
        <v>889.41916000000015</v>
      </c>
      <c r="H1024" s="3">
        <f t="shared" si="35"/>
        <v>0.51000000000203727</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13029.13</v>
      </c>
      <c r="D1025" s="2">
        <f>BILANCA!E20</f>
        <v>22791.02</v>
      </c>
      <c r="E1025" s="2">
        <v>0</v>
      </c>
      <c r="F1025" s="2">
        <v>0</v>
      </c>
      <c r="G1025" s="3">
        <f t="shared" si="38"/>
        <v>879.16754999999989</v>
      </c>
      <c r="H1025" s="3">
        <f t="shared" si="35"/>
        <v>0.1499999999996362</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1174.5999999999999</v>
      </c>
      <c r="D1026" s="2">
        <f>BILANCA!E21</f>
        <v>2394.6</v>
      </c>
      <c r="E1026" s="2">
        <v>0</v>
      </c>
      <c r="F1026" s="2">
        <v>0</v>
      </c>
      <c r="G1026" s="3">
        <f t="shared" si="38"/>
        <v>95.4208</v>
      </c>
      <c r="H1026" s="3">
        <f t="shared" si="35"/>
        <v>0.8000000000001819</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2892.75</v>
      </c>
      <c r="D1027" s="2">
        <f>BILANCA!E22</f>
        <v>4587.13</v>
      </c>
      <c r="E1027" s="2">
        <v>0</v>
      </c>
      <c r="F1027" s="2">
        <v>0</v>
      </c>
      <c r="G1027" s="3">
        <f t="shared" si="38"/>
        <v>205.13917000000001</v>
      </c>
      <c r="H1027" s="3">
        <f t="shared" si="35"/>
        <v>0.38000000000010914</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8047.23</v>
      </c>
      <c r="D1031" s="2">
        <f>BILANCA!E26</f>
        <v>8762.19</v>
      </c>
      <c r="E1031" s="2">
        <v>0</v>
      </c>
      <c r="F1031" s="2">
        <v>0</v>
      </c>
      <c r="G1031" s="3">
        <f t="shared" si="38"/>
        <v>537.00381000000004</v>
      </c>
      <c r="H1031" s="3">
        <f t="shared" si="35"/>
        <v>0.42000000000007276</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9364.07</v>
      </c>
      <c r="D1033" s="2">
        <f>BILANCA!E28</f>
        <v>14659.79</v>
      </c>
      <c r="E1033" s="2">
        <v>0</v>
      </c>
      <c r="F1033" s="2">
        <v>0</v>
      </c>
      <c r="G1033" s="3">
        <f t="shared" si="38"/>
        <v>889.72395000000006</v>
      </c>
      <c r="H1033" s="3">
        <f t="shared" si="35"/>
        <v>0.27999999999883585</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7256.25</v>
      </c>
      <c r="D1034" s="2">
        <f>BILANCA!E29</f>
        <v>6181.25</v>
      </c>
      <c r="E1034" s="2">
        <v>0</v>
      </c>
      <c r="F1034" s="2">
        <v>0</v>
      </c>
      <c r="G1034" s="3">
        <f t="shared" si="38"/>
        <v>470.85</v>
      </c>
      <c r="H1034" s="3">
        <f t="shared" si="35"/>
        <v>0.5</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8600</v>
      </c>
      <c r="D1035" s="2">
        <f>BILANCA!E30</f>
        <v>8600</v>
      </c>
      <c r="E1035" s="2">
        <v>0</v>
      </c>
      <c r="F1035" s="2">
        <v>0</v>
      </c>
      <c r="G1035" s="3">
        <f t="shared" si="38"/>
        <v>645</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1343.75</v>
      </c>
      <c r="D1039" s="2">
        <f>BILANCA!E34</f>
        <v>2418.75</v>
      </c>
      <c r="E1039" s="2">
        <v>0</v>
      </c>
      <c r="F1039" s="2">
        <v>0</v>
      </c>
      <c r="G1039" s="3">
        <f t="shared" si="38"/>
        <v>179.25624999999999</v>
      </c>
      <c r="H1039" s="3">
        <f t="shared" si="35"/>
        <v>0.5</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1301.22</v>
      </c>
      <c r="D1040" s="2">
        <f>BILANCA!E35</f>
        <v>1289.8400000000001</v>
      </c>
      <c r="E1040" s="2">
        <v>0</v>
      </c>
      <c r="F1040" s="2">
        <v>0</v>
      </c>
      <c r="G1040" s="3">
        <f t="shared" si="38"/>
        <v>116.42699999999999</v>
      </c>
      <c r="H1040" s="3">
        <f t="shared" si="35"/>
        <v>0.37999999999988177</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1705.9</v>
      </c>
      <c r="D1041" s="2">
        <f>BILANCA!E36</f>
        <v>2037.67</v>
      </c>
      <c r="E1041" s="2">
        <v>0</v>
      </c>
      <c r="F1041" s="2">
        <v>0</v>
      </c>
      <c r="G1041" s="3">
        <f t="shared" si="38"/>
        <v>179.21844000000002</v>
      </c>
      <c r="H1041" s="3">
        <f t="shared" si="35"/>
        <v>0.42999999999983629</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404.68</v>
      </c>
      <c r="D1045" s="2">
        <f>BILANCA!E40</f>
        <v>747.83</v>
      </c>
      <c r="E1045" s="2">
        <v>0</v>
      </c>
      <c r="F1045" s="2">
        <v>0</v>
      </c>
      <c r="G1045" s="3">
        <f t="shared" si="38"/>
        <v>66.511900000000011</v>
      </c>
      <c r="H1045" s="3">
        <f t="shared" si="35"/>
        <v>0.48999999999995225</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397.16</v>
      </c>
      <c r="D1050" s="2">
        <f>BILANCA!E45</f>
        <v>170.20000000000005</v>
      </c>
      <c r="E1050" s="2">
        <v>0</v>
      </c>
      <c r="F1050" s="2">
        <v>0</v>
      </c>
      <c r="G1050" s="3">
        <f t="shared" si="38"/>
        <v>29.502400000000005</v>
      </c>
      <c r="H1050" s="3">
        <f t="shared" si="35"/>
        <v>0.36000000000007049</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907.82</v>
      </c>
      <c r="D1052" s="2">
        <f>BILANCA!E47</f>
        <v>907.82</v>
      </c>
      <c r="E1052" s="2">
        <v>0</v>
      </c>
      <c r="F1052" s="2">
        <v>0</v>
      </c>
      <c r="G1052" s="3">
        <f t="shared" si="38"/>
        <v>114.38532000000001</v>
      </c>
      <c r="H1052" s="3">
        <f t="shared" si="35"/>
        <v>0.35999999999989996</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510.66</v>
      </c>
      <c r="D1055" s="2">
        <f>BILANCA!E50</f>
        <v>737.62</v>
      </c>
      <c r="E1055" s="2">
        <v>0</v>
      </c>
      <c r="F1055" s="2">
        <v>0</v>
      </c>
      <c r="G1055" s="3">
        <f t="shared" si="38"/>
        <v>89.365499999999997</v>
      </c>
      <c r="H1055" s="3">
        <f t="shared" si="35"/>
        <v>0.71999999999997044</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14039.82</v>
      </c>
      <c r="D1059" s="2">
        <f>BILANCA!E54</f>
        <v>17716.080000000002</v>
      </c>
      <c r="E1059" s="2">
        <v>0</v>
      </c>
      <c r="F1059" s="2">
        <v>0</v>
      </c>
      <c r="G1059" s="3">
        <f t="shared" si="38"/>
        <v>2424.1270200000004</v>
      </c>
      <c r="H1059" s="3">
        <f t="shared" si="35"/>
        <v>0.26000000000203727</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14039.82</v>
      </c>
      <c r="D1060" s="2">
        <f>BILANCA!E55</f>
        <v>17716.080000000002</v>
      </c>
      <c r="E1060" s="2">
        <v>0</v>
      </c>
      <c r="F1060" s="2">
        <v>0</v>
      </c>
      <c r="G1060" s="3">
        <f t="shared" si="38"/>
        <v>2473.5990000000002</v>
      </c>
      <c r="H1060" s="3">
        <f t="shared" si="35"/>
        <v>0.26000000000203727</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24707.530000000002</v>
      </c>
      <c r="D1074" s="2">
        <f>BILANCA!E69</f>
        <v>10472.23</v>
      </c>
      <c r="E1074" s="2">
        <v>0</v>
      </c>
      <c r="F1074" s="2">
        <v>0</v>
      </c>
      <c r="G1074" s="3">
        <f t="shared" si="38"/>
        <v>2921.7273599999999</v>
      </c>
      <c r="H1074" s="3">
        <f t="shared" si="35"/>
        <v>0.69999999999708962</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4544.0600000000004</v>
      </c>
      <c r="D1075" s="2">
        <f>BILANCA!E70</f>
        <v>0</v>
      </c>
      <c r="E1075" s="2">
        <v>0</v>
      </c>
      <c r="F1075" s="2">
        <v>0</v>
      </c>
      <c r="G1075" s="3">
        <f t="shared" si="38"/>
        <v>295.36390000000006</v>
      </c>
      <c r="H1075" s="3">
        <f t="shared" si="35"/>
        <v>6.0000000000400178E-2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4544.0600000000004</v>
      </c>
      <c r="D1076" s="2">
        <f>BILANCA!E71</f>
        <v>0</v>
      </c>
      <c r="E1076" s="2">
        <v>0</v>
      </c>
      <c r="F1076" s="2">
        <v>0</v>
      </c>
      <c r="G1076" s="3">
        <f t="shared" si="38"/>
        <v>299.90796000000006</v>
      </c>
      <c r="H1076" s="3">
        <f t="shared" si="35"/>
        <v>6.0000000000400178E-2</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4544.0600000000004</v>
      </c>
      <c r="D1078" s="2">
        <f>BILANCA!E73</f>
        <v>0</v>
      </c>
      <c r="E1078" s="2">
        <v>0</v>
      </c>
      <c r="F1078" s="2">
        <v>0</v>
      </c>
      <c r="G1078" s="3">
        <f t="shared" si="38"/>
        <v>308.99608000000006</v>
      </c>
      <c r="H1078" s="3">
        <f t="shared" si="35"/>
        <v>6.0000000000400178E-2</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17808.330000000002</v>
      </c>
      <c r="D1152" s="2">
        <f>BILANCA!E147</f>
        <v>10472.23</v>
      </c>
      <c r="E1152" s="2">
        <v>0</v>
      </c>
      <c r="F1152" s="2">
        <v>0</v>
      </c>
      <c r="G1152" s="3">
        <f t="shared" si="38"/>
        <v>5502.8961799999997</v>
      </c>
      <c r="H1152" s="3">
        <f t="shared" si="41"/>
        <v>0.56000000000130967</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17808.330000000002</v>
      </c>
      <c r="D1165" s="2">
        <f>BILANCA!E160</f>
        <v>10067.18</v>
      </c>
      <c r="E1165" s="2">
        <v>0</v>
      </c>
      <c r="F1165" s="2">
        <v>0</v>
      </c>
      <c r="G1165" s="3">
        <f t="shared" si="38"/>
        <v>5881.1169500000005</v>
      </c>
      <c r="H1165" s="3">
        <f t="shared" si="41"/>
        <v>0.51000000000203727</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405.05</v>
      </c>
      <c r="E1167" s="2">
        <v>0</v>
      </c>
      <c r="F1167" s="2">
        <v>0</v>
      </c>
      <c r="G1167" s="3">
        <f t="shared" si="38"/>
        <v>127.1857</v>
      </c>
      <c r="H1167" s="3">
        <f t="shared" si="41"/>
        <v>5.0000000000011369E-2</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2355.14</v>
      </c>
      <c r="D1176" s="2">
        <f>BILANCA!E171</f>
        <v>0</v>
      </c>
      <c r="E1176" s="2">
        <v>0</v>
      </c>
      <c r="F1176" s="2">
        <v>0</v>
      </c>
      <c r="G1176" s="3">
        <f t="shared" si="38"/>
        <v>390.95323999999999</v>
      </c>
      <c r="H1176" s="3">
        <f t="shared" si="41"/>
        <v>0.13999999999987267</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2355.14</v>
      </c>
      <c r="D1179" s="2">
        <f>BILANCA!E174</f>
        <v>0</v>
      </c>
      <c r="E1179" s="2">
        <v>0</v>
      </c>
      <c r="F1179" s="2">
        <v>0</v>
      </c>
      <c r="G1179" s="3">
        <f t="shared" si="38"/>
        <v>398.01866000000001</v>
      </c>
      <c r="H1179" s="3">
        <f t="shared" si="41"/>
        <v>0.13999999999987267</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49441.8</v>
      </c>
      <c r="D1180" s="2">
        <f>BILANCA!E176</f>
        <v>41988.670000000006</v>
      </c>
      <c r="E1180" s="2">
        <v>0</v>
      </c>
      <c r="F1180" s="2">
        <v>0</v>
      </c>
      <c r="G1180" s="3">
        <f t="shared" si="38"/>
        <v>22681.253800000006</v>
      </c>
      <c r="H1180" s="3">
        <f t="shared" si="41"/>
        <v>0.52999999999155989</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4401.0599999999995</v>
      </c>
      <c r="D1181" s="2">
        <f>BILANCA!E177</f>
        <v>67267.58</v>
      </c>
      <c r="E1181" s="2">
        <v>0</v>
      </c>
      <c r="F1181" s="2">
        <v>0</v>
      </c>
      <c r="G1181" s="3">
        <f t="shared" si="38"/>
        <v>23758.09362</v>
      </c>
      <c r="H1181" s="3">
        <f t="shared" si="41"/>
        <v>0.47999999999774445</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4401.0599999999995</v>
      </c>
      <c r="D1182" s="2">
        <f>BILANCA!E178</f>
        <v>67267.58</v>
      </c>
      <c r="E1182" s="2">
        <v>0</v>
      </c>
      <c r="F1182" s="2">
        <v>0</v>
      </c>
      <c r="G1182" s="3">
        <f t="shared" si="38"/>
        <v>23897.029839999999</v>
      </c>
      <c r="H1182" s="3">
        <f t="shared" si="41"/>
        <v>0.47999999999774445</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0</v>
      </c>
      <c r="D1183" s="2">
        <f>BILANCA!E179</f>
        <v>62097.43</v>
      </c>
      <c r="E1183" s="2">
        <v>0</v>
      </c>
      <c r="F1183" s="2">
        <v>0</v>
      </c>
      <c r="G1183" s="3">
        <f t="shared" si="38"/>
        <v>21485.710779999998</v>
      </c>
      <c r="H1183" s="3">
        <f t="shared" si="41"/>
        <v>0.43000000000029104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4334.7</v>
      </c>
      <c r="D1184" s="2">
        <f>BILANCA!E180</f>
        <v>5170.1499999999996</v>
      </c>
      <c r="E1184" s="2">
        <v>0</v>
      </c>
      <c r="F1184" s="2">
        <v>0</v>
      </c>
      <c r="G1184" s="3">
        <f t="shared" si="38"/>
        <v>2553.4499999999998</v>
      </c>
      <c r="H1184" s="3">
        <f t="shared" si="41"/>
        <v>0.4499999999998181</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66.36</v>
      </c>
      <c r="D1185" s="2">
        <f>BILANCA!E181</f>
        <v>0</v>
      </c>
      <c r="E1185" s="2">
        <v>0</v>
      </c>
      <c r="F1185" s="2">
        <v>0</v>
      </c>
      <c r="G1185" s="3">
        <f t="shared" si="38"/>
        <v>11.613</v>
      </c>
      <c r="H1185" s="3">
        <f t="shared" si="41"/>
        <v>0.35999999999999943</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66.36</v>
      </c>
      <c r="D1188" s="2">
        <f>BILANCA!E184</f>
        <v>0</v>
      </c>
      <c r="E1188" s="2">
        <v>0</v>
      </c>
      <c r="F1188" s="2">
        <v>0</v>
      </c>
      <c r="G1188" s="3">
        <f t="shared" si="38"/>
        <v>11.81208</v>
      </c>
      <c r="H1188" s="3">
        <f t="shared" si="41"/>
        <v>0.35999999999999943</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45040.740000000005</v>
      </c>
      <c r="D1255" s="2">
        <f>BILANCA!E251</f>
        <v>-25278.909999999996</v>
      </c>
      <c r="E1255" s="2">
        <v>0</v>
      </c>
      <c r="F1255" s="2">
        <v>0</v>
      </c>
      <c r="G1255" s="3">
        <f t="shared" si="38"/>
        <v>-1351.6845999999969</v>
      </c>
      <c r="H1255" s="3">
        <f t="shared" si="41"/>
        <v>0.34999999999854481</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24734.27</v>
      </c>
      <c r="D1256" s="2">
        <f>BILANCA!E252</f>
        <v>31516.44</v>
      </c>
      <c r="E1256" s="2">
        <v>0</v>
      </c>
      <c r="F1256" s="2">
        <v>0</v>
      </c>
      <c r="G1256" s="3">
        <f t="shared" si="38"/>
        <v>21590.7189</v>
      </c>
      <c r="H1256" s="3">
        <f t="shared" si="41"/>
        <v>0.70999999999912689</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24734.27</v>
      </c>
      <c r="D1257" s="2">
        <f>BILANCA!E253</f>
        <v>31516.44</v>
      </c>
      <c r="E1257" s="2">
        <v>0</v>
      </c>
      <c r="F1257" s="2">
        <v>0</v>
      </c>
      <c r="G1257" s="3">
        <f t="shared" si="38"/>
        <v>21678.48605</v>
      </c>
      <c r="H1257" s="3">
        <f t="shared" si="41"/>
        <v>0.70999999999912689</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2498.14</v>
      </c>
      <c r="D1259" s="2">
        <f>BILANCA!E255</f>
        <v>-66862.53</v>
      </c>
      <c r="E1259" s="2">
        <v>0</v>
      </c>
      <c r="F1259" s="2">
        <v>0</v>
      </c>
      <c r="G1259" s="3">
        <f t="shared" si="38"/>
        <v>-32675.503080000002</v>
      </c>
      <c r="H1259" s="3">
        <f t="shared" si="41"/>
        <v>0.61000000000103682</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2498.14</v>
      </c>
      <c r="D1260" s="2">
        <f>BILANCA!E256</f>
        <v>0</v>
      </c>
      <c r="E1260" s="2">
        <v>0</v>
      </c>
      <c r="F1260" s="2">
        <v>0</v>
      </c>
      <c r="G1260" s="3">
        <f t="shared" si="38"/>
        <v>624.53499999999997</v>
      </c>
      <c r="H1260" s="3">
        <f t="shared" si="41"/>
        <v>0.13999999999987267</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2498.14</v>
      </c>
      <c r="D1261" s="2">
        <f>BILANCA!E257</f>
        <v>0</v>
      </c>
      <c r="E1261" s="2">
        <v>0</v>
      </c>
      <c r="F1261" s="2">
        <v>0</v>
      </c>
      <c r="G1261" s="3">
        <f t="shared" si="38"/>
        <v>627.03314</v>
      </c>
      <c r="H1261" s="3">
        <f t="shared" si="41"/>
        <v>0.13999999999987267</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0</v>
      </c>
      <c r="D1264" s="2">
        <f>BILANCA!E260</f>
        <v>66862.53</v>
      </c>
      <c r="E1264" s="2">
        <v>0</v>
      </c>
      <c r="F1264" s="2">
        <v>0</v>
      </c>
      <c r="G1264" s="3">
        <f t="shared" si="38"/>
        <v>33966.165240000002</v>
      </c>
      <c r="H1264" s="3">
        <f t="shared" si="41"/>
        <v>0.47000000000116415</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66862.53</v>
      </c>
      <c r="E1265" s="2">
        <v>0</v>
      </c>
      <c r="F1265" s="2">
        <v>0</v>
      </c>
      <c r="G1265" s="3">
        <f t="shared" si="38"/>
        <v>34099.890299999999</v>
      </c>
      <c r="H1265" s="3">
        <f t="shared" si="41"/>
        <v>0.47000000000116415</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17808.330000000002</v>
      </c>
      <c r="D1278" s="2">
        <f>BILANCA!E274</f>
        <v>10067.18</v>
      </c>
      <c r="E1278" s="2">
        <v>0</v>
      </c>
      <c r="F1278" s="2">
        <v>0</v>
      </c>
      <c r="G1278" s="3">
        <f t="shared" si="38"/>
        <v>10168.640920000002</v>
      </c>
      <c r="H1278" s="3">
        <f t="shared" si="41"/>
        <v>0.51000000000203727</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17808.330000000002</v>
      </c>
      <c r="D1291" s="2">
        <f>BILANCA!E287</f>
        <v>10067.18</v>
      </c>
      <c r="E1291" s="2">
        <v>0</v>
      </c>
      <c r="F1291" s="2">
        <v>0</v>
      </c>
      <c r="G1291" s="3">
        <f t="shared" si="48"/>
        <v>10661.895890000002</v>
      </c>
      <c r="H1291" s="3">
        <f t="shared" si="49"/>
        <v>0.51000000000203727</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124144.54</v>
      </c>
      <c r="D1301" s="2">
        <f>BILANCA!E297</f>
        <v>124144.54</v>
      </c>
      <c r="E1301" s="2">
        <v>0</v>
      </c>
      <c r="F1301" s="2">
        <v>0</v>
      </c>
      <c r="G1301" s="3">
        <f t="shared" si="38"/>
        <v>108378.18341999999</v>
      </c>
      <c r="H1301" s="3">
        <f t="shared" si="41"/>
        <v>0.92000000001280569</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124144.54</v>
      </c>
      <c r="D1302" s="2">
        <f>BILANCA!E298</f>
        <v>124144.54</v>
      </c>
      <c r="E1302" s="2">
        <v>0</v>
      </c>
      <c r="F1302" s="2">
        <v>0</v>
      </c>
      <c r="G1302" s="3">
        <f t="shared" si="38"/>
        <v>108750.61704</v>
      </c>
      <c r="H1302" s="3">
        <f t="shared" si="41"/>
        <v>0.92000000001280569</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10067.18</v>
      </c>
      <c r="E1305" s="2">
        <v>0</v>
      </c>
      <c r="F1305" s="2">
        <v>0</v>
      </c>
      <c r="G1305" s="3">
        <f t="shared" si="38"/>
        <v>5939.6361999999999</v>
      </c>
      <c r="H1305" s="3">
        <f t="shared" si="41"/>
        <v>0.18000000000029104</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17808.330000000002</v>
      </c>
      <c r="D1306" s="2">
        <f>BILANCA!E303</f>
        <v>405.05</v>
      </c>
      <c r="E1306" s="2">
        <v>0</v>
      </c>
      <c r="F1306" s="2">
        <v>0</v>
      </c>
      <c r="G1306" s="3">
        <f t="shared" si="38"/>
        <v>5511.0552800000005</v>
      </c>
      <c r="H1306" s="3">
        <f t="shared" si="41"/>
        <v>0.3800000000017576</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174.97</v>
      </c>
      <c r="E1339" s="2">
        <v>0</v>
      </c>
      <c r="F1339" s="2">
        <v>0</v>
      </c>
      <c r="G1339" s="3">
        <f t="shared" si="52"/>
        <v>115.13026000000001</v>
      </c>
      <c r="H1339" s="3">
        <f t="shared" si="41"/>
        <v>3.0000000000001137E-2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4401.0600000000004</v>
      </c>
      <c r="D1340" s="2">
        <f>BILANCA!E337</f>
        <v>67092.61</v>
      </c>
      <c r="E1340" s="2">
        <v>0</v>
      </c>
      <c r="F1340" s="2">
        <v>0</v>
      </c>
      <c r="G1340" s="3">
        <f t="shared" si="52"/>
        <v>45733.472400000006</v>
      </c>
      <c r="H1340" s="3">
        <f t="shared" si="41"/>
        <v>0.4499999999998181</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124144.54</v>
      </c>
      <c r="D1390" s="2">
        <f>BILANCA!E387</f>
        <v>124144.54</v>
      </c>
      <c r="E1390" s="2">
        <v>0</v>
      </c>
      <c r="F1390" s="2">
        <v>0</v>
      </c>
      <c r="G1390" s="3">
        <f t="shared" ref="G1390:G1399" si="61">B1390/1000*C1390+B1390/500*D1390</f>
        <v>141524.77559999999</v>
      </c>
      <c r="H1390" s="3">
        <f t="shared" ref="H1390:H1399" si="62">ABS(C1390-ROUND(C1390,0))+ABS(D1390-ROUND(D1390,0))</f>
        <v>0.92000000001280569</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662512.15</v>
      </c>
      <c r="D1510" s="2">
        <f>'RAS-funkcijski'!E114</f>
        <v>888451.77</v>
      </c>
      <c r="E1510" s="2">
        <v>0</v>
      </c>
      <c r="F1510" s="2">
        <v>0</v>
      </c>
      <c r="G1510" s="3">
        <f t="shared" si="52"/>
        <v>268335.72590000002</v>
      </c>
      <c r="H1510" s="3">
        <f t="shared" si="63"/>
        <v>0.38000000000465661</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662512.15</v>
      </c>
      <c r="D1511" s="2">
        <f>'RAS-funkcijski'!E115</f>
        <v>888451.77</v>
      </c>
      <c r="E1511" s="2">
        <v>0</v>
      </c>
      <c r="F1511" s="2">
        <v>0</v>
      </c>
      <c r="G1511" s="3">
        <f t="shared" si="52"/>
        <v>270775.14159000001</v>
      </c>
      <c r="H1511" s="3">
        <f t="shared" si="63"/>
        <v>0.38000000000465661</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662512.15</v>
      </c>
      <c r="D1512" s="2">
        <f>'RAS-funkcijski'!E116</f>
        <v>888451.77</v>
      </c>
      <c r="E1512" s="2">
        <v>0</v>
      </c>
      <c r="F1512" s="2">
        <v>0</v>
      </c>
      <c r="G1512" s="3">
        <f t="shared" si="52"/>
        <v>273214.55728000001</v>
      </c>
      <c r="H1512" s="3">
        <f t="shared" si="63"/>
        <v>0.38000000000465661</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662512.15</v>
      </c>
      <c r="D1537" s="14">
        <f>'RAS-funkcijski'!E141</f>
        <v>888451.77</v>
      </c>
      <c r="E1537" s="14">
        <v>0</v>
      </c>
      <c r="F1537" s="14">
        <v>0</v>
      </c>
      <c r="G1537" s="15">
        <f t="shared" si="52"/>
        <v>334199.94953000004</v>
      </c>
      <c r="H1537" s="15">
        <f t="shared" si="63"/>
        <v>0.38000000000465661</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31516.44</v>
      </c>
      <c r="E1538" s="7">
        <v>0</v>
      </c>
      <c r="F1538" s="7">
        <v>0</v>
      </c>
      <c r="G1538" s="8">
        <f t="shared" si="52"/>
        <v>63.032879999999999</v>
      </c>
      <c r="H1538" s="8">
        <f t="shared" si="63"/>
        <v>0.43999999999869033</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31516.44</v>
      </c>
      <c r="E1555" s="2">
        <v>0</v>
      </c>
      <c r="F1555" s="2">
        <v>0</v>
      </c>
      <c r="G1555" s="3">
        <f t="shared" si="52"/>
        <v>1134.5918399999998</v>
      </c>
      <c r="H1555" s="3">
        <f t="shared" si="63"/>
        <v>0.43999999999869033</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31516.44</v>
      </c>
      <c r="E1556" s="2">
        <v>0</v>
      </c>
      <c r="F1556" s="2">
        <v>0</v>
      </c>
      <c r="G1556" s="3">
        <f t="shared" si="52"/>
        <v>1197.62472</v>
      </c>
      <c r="H1556" s="3">
        <f t="shared" si="63"/>
        <v>0.43999999999869033</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31516.44</v>
      </c>
      <c r="E1562" s="2">
        <v>0</v>
      </c>
      <c r="F1562" s="2">
        <v>0</v>
      </c>
      <c r="G1562" s="3">
        <f t="shared" si="52"/>
        <v>1575.8220000000001</v>
      </c>
      <c r="H1562" s="3">
        <f t="shared" si="63"/>
        <v>0.43999999999869033</v>
      </c>
      <c r="I1562" s="11">
        <f t="shared" si="66"/>
        <v>693.36167999793622</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0</v>
      </c>
      <c r="D1582" s="7"/>
      <c r="E1582" s="7">
        <v>0</v>
      </c>
      <c r="F1582" s="7">
        <v>0</v>
      </c>
      <c r="G1582" s="8">
        <f t="shared" ref="G1582:G1686" si="70">B1582/1000*C1582</f>
        <v>0</v>
      </c>
      <c r="H1582" s="8">
        <f t="shared" ref="H1582:H1686" si="71">ABS(C1582-ROUND(C1582,0))</f>
        <v>0</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67267.58</v>
      </c>
      <c r="D1583" s="2">
        <v>0</v>
      </c>
      <c r="E1583" s="2">
        <v>0</v>
      </c>
      <c r="F1583" s="2">
        <v>0</v>
      </c>
      <c r="G1583" s="3">
        <f t="shared" si="70"/>
        <v>134.53516000000002</v>
      </c>
      <c r="H1583" s="3">
        <f t="shared" si="71"/>
        <v>0.41999999999825377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67267.58</v>
      </c>
      <c r="D1585" s="2">
        <v>0</v>
      </c>
      <c r="E1585" s="2">
        <v>0</v>
      </c>
      <c r="F1585" s="2">
        <v>0</v>
      </c>
      <c r="G1585" s="3">
        <f t="shared" si="70"/>
        <v>269.07032000000004</v>
      </c>
      <c r="H1585" s="3">
        <f t="shared" si="71"/>
        <v>0.41999999999825377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62097.43</v>
      </c>
      <c r="D1586" s="2">
        <v>0</v>
      </c>
      <c r="E1586" s="2">
        <v>0</v>
      </c>
      <c r="F1586" s="2">
        <v>0</v>
      </c>
      <c r="G1586" s="3">
        <f t="shared" si="70"/>
        <v>310.48714999999999</v>
      </c>
      <c r="H1586" s="3">
        <f t="shared" si="71"/>
        <v>0.43000000000029104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5170.1499999999996</v>
      </c>
      <c r="D1587" s="2">
        <v>0</v>
      </c>
      <c r="E1587" s="2">
        <v>0</v>
      </c>
      <c r="F1587" s="2">
        <v>0</v>
      </c>
      <c r="G1587" s="3">
        <f t="shared" si="70"/>
        <v>31.020899999999997</v>
      </c>
      <c r="H1587" s="3">
        <f t="shared" si="71"/>
        <v>0.1499999999996362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0</v>
      </c>
      <c r="D1605" s="2">
        <v>0</v>
      </c>
      <c r="E1605" s="2">
        <v>0</v>
      </c>
      <c r="F1605" s="2">
        <v>0</v>
      </c>
      <c r="G1605" s="3">
        <f t="shared" si="70"/>
        <v>0</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67267.58</v>
      </c>
      <c r="D1621" s="2">
        <v>0</v>
      </c>
      <c r="E1621" s="2">
        <v>0</v>
      </c>
      <c r="F1621" s="2">
        <v>0</v>
      </c>
      <c r="G1621" s="3">
        <f t="shared" si="70"/>
        <v>2690.7031999999999</v>
      </c>
      <c r="H1621" s="3">
        <f t="shared" si="71"/>
        <v>0.41999999999825377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67267.58</v>
      </c>
      <c r="D1681" s="2">
        <v>0</v>
      </c>
      <c r="E1681" s="2">
        <v>0</v>
      </c>
      <c r="F1681" s="2">
        <v>0</v>
      </c>
      <c r="G1681" s="3">
        <f t="shared" si="70"/>
        <v>6726.7580000000007</v>
      </c>
      <c r="H1681" s="3">
        <f t="shared" si="71"/>
        <v>0.41999999999825377</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67267.58</v>
      </c>
      <c r="D1683" s="2">
        <v>0</v>
      </c>
      <c r="E1683" s="2">
        <v>0</v>
      </c>
      <c r="F1683" s="2">
        <v>0</v>
      </c>
      <c r="G1683" s="3">
        <f t="shared" si="70"/>
        <v>6861.2931600000002</v>
      </c>
      <c r="H1683" s="3">
        <f t="shared" si="71"/>
        <v>0.41999999999825377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2020</v>
      </c>
      <c r="B1" s="403"/>
      <c r="C1" s="403"/>
    </row>
    <row r="2" spans="1:16" ht="33" customHeight="1" x14ac:dyDescent="0.2">
      <c r="A2" s="404" t="s">
        <v>2021</v>
      </c>
      <c r="B2" s="405"/>
      <c r="C2" s="395"/>
      <c r="D2" s="5"/>
      <c r="E2" s="5"/>
      <c r="F2" s="5"/>
      <c r="G2" s="5"/>
      <c r="H2" s="5"/>
      <c r="I2" s="5"/>
      <c r="J2" s="5"/>
      <c r="K2" s="5"/>
      <c r="L2" s="5"/>
      <c r="M2" s="5"/>
      <c r="N2" s="5"/>
      <c r="O2" s="5"/>
      <c r="P2" s="5"/>
    </row>
    <row r="3" spans="1:16" ht="18.75" customHeight="1" x14ac:dyDescent="0.2">
      <c r="A3" s="222" t="s">
        <v>2022</v>
      </c>
      <c r="B3" s="406"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399" t="s">
        <v>2104</v>
      </c>
      <c r="C46" s="395"/>
      <c r="D46" s="5"/>
      <c r="E46" s="5"/>
      <c r="F46" s="5"/>
      <c r="G46" s="5"/>
      <c r="H46" s="5"/>
      <c r="I46" s="5"/>
      <c r="J46" s="5"/>
      <c r="K46" s="5"/>
      <c r="L46" s="5"/>
      <c r="M46" s="5"/>
      <c r="N46" s="5"/>
      <c r="O46" s="5"/>
      <c r="P46" s="5"/>
    </row>
    <row r="47" spans="1:16" ht="66" hidden="1" customHeight="1" x14ac:dyDescent="0.2">
      <c r="A47" s="39" t="s">
        <v>2105</v>
      </c>
      <c r="B47" s="400" t="s">
        <v>2106</v>
      </c>
      <c r="C47" s="400"/>
      <c r="D47" s="5"/>
      <c r="E47" s="5"/>
      <c r="F47" s="5"/>
      <c r="G47" s="5"/>
      <c r="H47" s="5"/>
      <c r="I47" s="5"/>
      <c r="J47" s="5"/>
      <c r="K47" s="5"/>
      <c r="L47" s="5"/>
      <c r="M47" s="5"/>
      <c r="N47" s="5"/>
      <c r="O47" s="5"/>
      <c r="P47" s="5"/>
    </row>
    <row r="48" spans="1:16" ht="123.75" customHeight="1" x14ac:dyDescent="0.2">
      <c r="A48" s="202" t="s">
        <v>2107</v>
      </c>
      <c r="B48" s="398" t="s">
        <v>2108</v>
      </c>
      <c r="C48" s="397"/>
      <c r="D48" s="5"/>
      <c r="E48" s="5"/>
      <c r="F48" s="5"/>
      <c r="G48" s="5"/>
      <c r="H48" s="5"/>
      <c r="I48" s="5"/>
      <c r="J48" s="5"/>
      <c r="K48" s="5"/>
      <c r="L48" s="5"/>
      <c r="M48" s="5"/>
      <c r="N48" s="5"/>
      <c r="O48" s="5"/>
      <c r="P48" s="5"/>
    </row>
    <row r="49" spans="1:16" ht="34.5" customHeight="1" x14ac:dyDescent="0.2">
      <c r="A49" s="202" t="s">
        <v>2109</v>
      </c>
      <c r="B49" s="396" t="s">
        <v>2110</v>
      </c>
      <c r="C49" s="397"/>
      <c r="D49" s="5"/>
      <c r="E49" s="5"/>
      <c r="F49" s="5"/>
      <c r="G49" s="5"/>
      <c r="H49" s="5"/>
      <c r="I49" s="5"/>
      <c r="J49" s="5"/>
      <c r="K49" s="5"/>
      <c r="L49" s="5"/>
      <c r="M49" s="5"/>
      <c r="N49" s="5"/>
      <c r="O49" s="5"/>
      <c r="P49" s="5"/>
    </row>
    <row r="50" spans="1:16" ht="34.5" customHeight="1" x14ac:dyDescent="0.2">
      <c r="A50" s="202" t="s">
        <v>2111</v>
      </c>
      <c r="B50" s="396" t="s">
        <v>2112</v>
      </c>
      <c r="C50" s="397"/>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1" t="s">
        <v>2118</v>
      </c>
      <c r="C53" s="402"/>
      <c r="D53" s="5"/>
      <c r="E53" s="5"/>
      <c r="F53" s="5"/>
      <c r="G53" s="5"/>
      <c r="H53" s="5"/>
      <c r="I53" s="5"/>
      <c r="J53" s="5"/>
      <c r="K53" s="5"/>
      <c r="L53" s="5"/>
      <c r="M53" s="5"/>
      <c r="N53" s="5"/>
      <c r="O53" s="5"/>
      <c r="P53" s="5"/>
    </row>
    <row r="54" spans="1:16" ht="31.5" customHeight="1" x14ac:dyDescent="0.2">
      <c r="A54" s="224" t="s">
        <v>2119</v>
      </c>
      <c r="B54" s="401" t="s">
        <v>2120</v>
      </c>
      <c r="C54" s="402"/>
      <c r="D54" s="5"/>
      <c r="E54" s="5"/>
      <c r="F54" s="5"/>
      <c r="G54" s="5"/>
      <c r="H54" s="5"/>
      <c r="I54" s="5"/>
      <c r="J54" s="5"/>
      <c r="K54" s="5"/>
      <c r="L54" s="5"/>
      <c r="M54" s="5"/>
      <c r="N54" s="5"/>
      <c r="O54" s="5"/>
      <c r="P54" s="5"/>
    </row>
    <row r="55" spans="1:16" ht="54.6" customHeight="1" x14ac:dyDescent="0.2">
      <c r="A55" s="224" t="s">
        <v>2121</v>
      </c>
      <c r="B55" s="401" t="s">
        <v>2122</v>
      </c>
      <c r="C55" s="402"/>
      <c r="D55" s="5"/>
      <c r="E55" s="5"/>
      <c r="F55" s="5"/>
      <c r="G55" s="5"/>
      <c r="H55" s="5"/>
      <c r="I55" s="5"/>
      <c r="J55" s="5"/>
      <c r="K55" s="5"/>
      <c r="L55" s="5"/>
      <c r="M55" s="5"/>
      <c r="N55" s="5"/>
      <c r="O55" s="5"/>
      <c r="P55" s="5"/>
    </row>
    <row r="56" spans="1:16" ht="54.6" customHeight="1" x14ac:dyDescent="0.2">
      <c r="A56" s="224" t="s">
        <v>2123</v>
      </c>
      <c r="B56" s="401" t="s">
        <v>2124</v>
      </c>
      <c r="C56" s="402"/>
      <c r="D56" s="5"/>
      <c r="E56" s="5"/>
      <c r="F56" s="5"/>
      <c r="G56" s="5"/>
      <c r="H56" s="5"/>
      <c r="I56" s="5"/>
      <c r="J56" s="5"/>
      <c r="K56" s="5"/>
      <c r="L56" s="5"/>
      <c r="M56" s="5"/>
      <c r="N56" s="5"/>
      <c r="O56" s="5"/>
      <c r="P56" s="5"/>
    </row>
    <row r="57" spans="1:16" ht="54" customHeight="1" x14ac:dyDescent="0.2">
      <c r="A57" s="224" t="s">
        <v>2125</v>
      </c>
      <c r="B57" s="401" t="s">
        <v>2126</v>
      </c>
      <c r="C57" s="402"/>
      <c r="D57" s="5"/>
      <c r="E57" s="5"/>
      <c r="F57" s="5"/>
      <c r="G57" s="5"/>
      <c r="H57" s="5"/>
      <c r="I57" s="5"/>
      <c r="J57" s="5"/>
      <c r="K57" s="5"/>
      <c r="L57" s="5"/>
      <c r="M57" s="5"/>
      <c r="N57" s="5"/>
      <c r="O57" s="5"/>
      <c r="P57" s="5"/>
    </row>
    <row r="58" spans="1:16" ht="31.15" customHeight="1" x14ac:dyDescent="0.2">
      <c r="A58" s="270" t="s">
        <v>2127</v>
      </c>
      <c r="B58" s="392" t="s">
        <v>2128</v>
      </c>
      <c r="C58" s="393"/>
      <c r="D58" s="5"/>
      <c r="E58" s="5"/>
      <c r="F58" s="5"/>
      <c r="G58" s="5"/>
      <c r="H58" s="5"/>
      <c r="I58" s="5"/>
      <c r="J58" s="5"/>
      <c r="K58" s="5"/>
      <c r="L58" s="5"/>
      <c r="M58" s="5"/>
      <c r="N58" s="5"/>
      <c r="O58" s="5"/>
      <c r="P58" s="5"/>
    </row>
    <row r="59" spans="1:16" ht="46.5" customHeight="1" x14ac:dyDescent="0.2">
      <c r="A59" s="302" t="s">
        <v>2129</v>
      </c>
      <c r="B59" s="407" t="s">
        <v>2130</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W1005"/>
  <sheetViews>
    <sheetView showGridLines="0" tabSelected="1" topLeftCell="A10"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51923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28"/>
      <c r="F13" s="325" t="s">
        <v>1988</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664867.29</v>
      </c>
      <c r="I17" s="275">
        <f>'PR-RAS'!E6</f>
        <v>821446.24</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655800.49</v>
      </c>
      <c r="I18" s="275">
        <f>'PR-RAS'!E152</f>
        <v>875455.67999999993</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2498.140000000014</v>
      </c>
      <c r="I19" s="275">
        <f>'PR-RAS'!E649</f>
        <v>0</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66862.529999999912</v>
      </c>
      <c r="J20" s="5"/>
      <c r="K20" s="5"/>
      <c r="L20" s="5"/>
      <c r="M20" s="5"/>
      <c r="N20" s="5"/>
      <c r="O20" s="5"/>
      <c r="P20" s="5"/>
      <c r="Q20" s="5"/>
      <c r="R20" s="5"/>
      <c r="S20" s="5"/>
      <c r="T20" s="5"/>
      <c r="U20" s="5"/>
      <c r="V20" s="5"/>
      <c r="W20" s="5"/>
    </row>
    <row r="21" spans="1:23" ht="29.25" customHeight="1" x14ac:dyDescent="0.2">
      <c r="A21" s="200" t="s">
        <v>1989</v>
      </c>
      <c r="B21" s="329" t="s">
        <v>8</v>
      </c>
      <c r="C21" s="330"/>
      <c r="D21" s="330"/>
      <c r="E21" s="330"/>
      <c r="F21" s="331"/>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24734.27</v>
      </c>
      <c r="I22" s="275">
        <f>BILANCA!E7</f>
        <v>31516.440000000002</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24707.530000000002</v>
      </c>
      <c r="I23" s="275">
        <f>BILANCA!E69</f>
        <v>10472.23</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4401.0599999999995</v>
      </c>
      <c r="I24" s="275">
        <f>BILANCA!E177</f>
        <v>67267.58</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45040.740000000005</v>
      </c>
      <c r="I25" s="275">
        <f>BILANCA!E251</f>
        <v>-25278.909999999996</v>
      </c>
      <c r="J25" s="5"/>
      <c r="K25" s="5"/>
      <c r="L25" s="5"/>
      <c r="M25" s="5"/>
      <c r="N25" s="5"/>
      <c r="O25" s="5"/>
      <c r="P25" s="5"/>
      <c r="Q25" s="5"/>
      <c r="R25" s="5"/>
      <c r="S25" s="5"/>
      <c r="T25" s="5"/>
      <c r="U25" s="5"/>
      <c r="V25" s="5"/>
      <c r="W25" s="5"/>
    </row>
    <row r="26" spans="1:23" ht="48" x14ac:dyDescent="0.2">
      <c r="A26" s="200" t="s">
        <v>1989</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32" t="str">
        <f>'RAS-funkcijski'!B5</f>
        <v>Opće javne usluge (šifre 011+012+013+014 do 018)</v>
      </c>
      <c r="C27" s="333"/>
      <c r="D27" s="333"/>
      <c r="E27" s="333"/>
      <c r="F27" s="33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662512.15</v>
      </c>
      <c r="I30" s="275">
        <f>'RAS-funkcijski'!E114</f>
        <v>888451.77</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662512.15</v>
      </c>
      <c r="I31" s="275">
        <f>'RAS-funkcijski'!E141</f>
        <v>888451.77</v>
      </c>
      <c r="J31" s="5"/>
      <c r="K31" s="5"/>
      <c r="L31" s="5"/>
      <c r="M31" s="5"/>
      <c r="N31" s="5"/>
      <c r="O31" s="5"/>
      <c r="P31" s="5"/>
      <c r="Q31" s="5"/>
      <c r="R31" s="5"/>
      <c r="S31" s="5"/>
      <c r="T31" s="5"/>
      <c r="U31" s="5"/>
      <c r="V31" s="5"/>
      <c r="W31" s="5"/>
    </row>
    <row r="32" spans="1:23" ht="29.25" customHeight="1" x14ac:dyDescent="0.2">
      <c r="A32" s="200" t="s">
        <v>1989</v>
      </c>
      <c r="B32" s="329" t="s">
        <v>8</v>
      </c>
      <c r="C32" s="330"/>
      <c r="D32" s="330"/>
      <c r="E32" s="330"/>
      <c r="F32" s="331"/>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0</v>
      </c>
      <c r="I33" s="275">
        <f>'P-VRIO'!E5</f>
        <v>31516.44</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31516.44</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29" t="s">
        <v>8</v>
      </c>
      <c r="C37" s="330"/>
      <c r="D37" s="330"/>
      <c r="E37" s="330"/>
      <c r="F37" s="331"/>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0</v>
      </c>
      <c r="I38" s="275" t="s">
        <v>1995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1995</v>
      </c>
      <c r="I39" s="275">
        <f>OBVEZE!D44</f>
        <v>67267.58</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1995</v>
      </c>
      <c r="I41" s="276">
        <f>OBVEZE!D104</f>
        <v>67267.58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1996</v>
      </c>
      <c r="F44" s="344"/>
      <c r="G44" s="229"/>
      <c r="H44" s="345" t="s">
        <v>1997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7" right="0.7" top="0.75" bottom="0.75" header="0.3" footer="0.3"/>
  <pageSetup paperSize="9"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70" zoomScaleNormal="100" workbookViewId="0">
      <selection activeCell="E387" sqref="E38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664867.29</v>
      </c>
      <c r="E6" s="60">
        <f>E7+E43+E49+E82+E106+E125+E134+E140</f>
        <v>821446.24</v>
      </c>
      <c r="F6" s="45">
        <f t="shared" ref="F6:F132" si="0">IF(D6&lt;&gt;0,IF(E6/D6&gt;=100,"&gt;&gt;100",E6/D6*100),"-")</f>
        <v>123.55040657813079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771.6</v>
      </c>
      <c r="E49" s="60">
        <f>E50+E53+E58+E61+E64+E68+E71+E74+E77</f>
        <v>720</v>
      </c>
      <c r="F49" s="45">
        <f t="shared" si="0"/>
        <v>93.312597200622079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771.6</v>
      </c>
      <c r="E68" s="60">
        <f t="shared" si="11"/>
        <v>720</v>
      </c>
      <c r="F68" s="45">
        <f t="shared" si="0"/>
        <v>93.312597200622079</v>
      </c>
    </row>
    <row r="69" spans="1:6" ht="12.75" customHeight="1" x14ac:dyDescent="0.2">
      <c r="A69" s="63" t="s">
        <v>141</v>
      </c>
      <c r="B69" s="64" t="s">
        <v>142</v>
      </c>
      <c r="C69" s="247" t="s">
        <v>141</v>
      </c>
      <c r="D69" s="194">
        <v>771.6</v>
      </c>
      <c r="E69" s="194">
        <v>720</v>
      </c>
      <c r="F69" s="45">
        <f t="shared" si="0"/>
        <v>93.312597200622079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105124.09</v>
      </c>
      <c r="E106" s="60">
        <f>E107+E112+E120+E124</f>
        <v>105997.62</v>
      </c>
      <c r="F106" s="45">
        <f t="shared" si="0"/>
        <v>100.83095130716471</v>
      </c>
    </row>
    <row r="107" spans="1:6" ht="12.75" customHeight="1" x14ac:dyDescent="0.2">
      <c r="A107" s="63">
        <v>651</v>
      </c>
      <c r="B107" s="64" t="s">
        <v>217</v>
      </c>
      <c r="C107" s="247" t="s">
        <v>218</v>
      </c>
      <c r="D107" s="60">
        <f t="shared" ref="D107:E107" si="19">SUM(D108:D111)</f>
        <v>0</v>
      </c>
      <c r="E107" s="60">
        <f t="shared" si="19"/>
        <v>961.19</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v>961.19</v>
      </c>
      <c r="F111" s="45" t="str">
        <f t="shared" si="0"/>
        <v>-</v>
      </c>
    </row>
    <row r="112" spans="1:6" ht="12.75" customHeight="1" x14ac:dyDescent="0.2">
      <c r="A112" s="63">
        <v>652</v>
      </c>
      <c r="B112" s="64" t="s">
        <v>227</v>
      </c>
      <c r="C112" s="247" t="s">
        <v>228</v>
      </c>
      <c r="D112" s="60">
        <f t="shared" ref="D112:E112" si="20">SUM(D113:D119)</f>
        <v>105124.09</v>
      </c>
      <c r="E112" s="60">
        <f t="shared" si="20"/>
        <v>105036.43</v>
      </c>
      <c r="F112" s="45">
        <f t="shared" si="0"/>
        <v>99.916612833461855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105124.09</v>
      </c>
      <c r="E117" s="194">
        <v>105036.43</v>
      </c>
      <c r="F117" s="45">
        <f t="shared" si="0"/>
        <v>99.916612833461855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420</v>
      </c>
      <c r="E125" s="60">
        <f t="shared" si="22"/>
        <v>960</v>
      </c>
      <c r="F125" s="45">
        <f t="shared" si="0"/>
        <v>228.57142857142856</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420</v>
      </c>
      <c r="E129" s="60">
        <f t="shared" si="24"/>
        <v>960</v>
      </c>
      <c r="F129" s="45">
        <f t="shared" si="0"/>
        <v>228.57142857142856</v>
      </c>
    </row>
    <row r="130" spans="1:6" ht="12.75" customHeight="1" x14ac:dyDescent="0.2">
      <c r="A130" s="63">
        <v>6631</v>
      </c>
      <c r="B130" s="65" t="s">
        <v>263</v>
      </c>
      <c r="C130" s="247" t="s">
        <v>264</v>
      </c>
      <c r="D130" s="194">
        <v>420</v>
      </c>
      <c r="E130" s="194">
        <v>960</v>
      </c>
      <c r="F130" s="45">
        <f t="shared" si="0"/>
        <v>228.57142857142856</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558551.6</v>
      </c>
      <c r="E134" s="60">
        <f t="shared" si="25"/>
        <v>713768.62</v>
      </c>
      <c r="F134" s="45">
        <f t="shared" ref="F134:F229" si="26">IF(D134&lt;&gt;0,IF(E134/D134&gt;=100,"&gt;&gt;100",E134/D134*100),"-")</f>
        <v>127.78919978028888</v>
      </c>
    </row>
    <row r="135" spans="1:6" ht="24" x14ac:dyDescent="0.2">
      <c r="A135" s="63">
        <v>671</v>
      </c>
      <c r="B135" s="182" t="s">
        <v>273</v>
      </c>
      <c r="C135" s="247" t="s">
        <v>274</v>
      </c>
      <c r="D135" s="60">
        <f t="shared" ref="D135:E135" si="27">SUM(D136:D138)</f>
        <v>558551.6</v>
      </c>
      <c r="E135" s="60">
        <f t="shared" si="27"/>
        <v>713768.62</v>
      </c>
      <c r="F135" s="45">
        <f t="shared" si="26"/>
        <v>127.78919978028888</v>
      </c>
    </row>
    <row r="136" spans="1:6" ht="12.75" customHeight="1" x14ac:dyDescent="0.2">
      <c r="A136" s="63">
        <v>6711</v>
      </c>
      <c r="B136" s="65" t="s">
        <v>275</v>
      </c>
      <c r="C136" s="247" t="s">
        <v>276</v>
      </c>
      <c r="D136" s="194">
        <v>558551.6</v>
      </c>
      <c r="E136" s="194">
        <v>713768.62</v>
      </c>
      <c r="F136" s="45">
        <f t="shared" si="26"/>
        <v>127.78919978028888</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655800.49</v>
      </c>
      <c r="E152" s="60">
        <f>E153+E164+E202+E221+E230+E262+E273</f>
        <v>875455.67999999993</v>
      </c>
      <c r="F152" s="45">
        <f t="shared" si="26"/>
        <v>133.49420949654979</v>
      </c>
    </row>
    <row r="153" spans="1:6" ht="12.75" customHeight="1" x14ac:dyDescent="0.2">
      <c r="A153" s="63">
        <v>31</v>
      </c>
      <c r="B153" s="64" t="s">
        <v>308</v>
      </c>
      <c r="C153" s="247" t="s">
        <v>309</v>
      </c>
      <c r="D153" s="60">
        <f t="shared" ref="D153:E153" si="30">D154+D159+D160</f>
        <v>517603.57999999996</v>
      </c>
      <c r="E153" s="60">
        <f t="shared" si="30"/>
        <v>713685.92999999993</v>
      </c>
      <c r="F153" s="45">
        <f t="shared" si="26"/>
        <v>137.88272677712158</v>
      </c>
    </row>
    <row r="154" spans="1:6" ht="12.75" customHeight="1" x14ac:dyDescent="0.2">
      <c r="A154" s="63">
        <v>311</v>
      </c>
      <c r="B154" s="64" t="s">
        <v>310</v>
      </c>
      <c r="C154" s="247" t="s">
        <v>311</v>
      </c>
      <c r="D154" s="60">
        <f t="shared" ref="D154:E154" si="31">SUM(D155:D158)</f>
        <v>315604.40999999997</v>
      </c>
      <c r="E154" s="60">
        <f t="shared" si="31"/>
        <v>437519.82</v>
      </c>
      <c r="F154" s="45">
        <f t="shared" si="26"/>
        <v>138.62918455417022</v>
      </c>
    </row>
    <row r="155" spans="1:6" ht="12.75" customHeight="1" x14ac:dyDescent="0.2">
      <c r="A155" s="63">
        <v>3111</v>
      </c>
      <c r="B155" s="64" t="s">
        <v>312</v>
      </c>
      <c r="C155" s="247" t="s">
        <v>313</v>
      </c>
      <c r="D155" s="194">
        <v>315604.40999999997</v>
      </c>
      <c r="E155" s="194">
        <v>437519.82</v>
      </c>
      <c r="F155" s="45">
        <f t="shared" si="26"/>
        <v>138.62918455417022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38870</v>
      </c>
      <c r="E159" s="194">
        <v>22585</v>
      </c>
      <c r="F159" s="45">
        <f t="shared" si="26"/>
        <v>58.103936197581682</v>
      </c>
    </row>
    <row r="160" spans="1:6" ht="12.75" customHeight="1" x14ac:dyDescent="0.2">
      <c r="A160" s="63">
        <v>313</v>
      </c>
      <c r="B160" s="65" t="s">
        <v>322</v>
      </c>
      <c r="C160" s="247" t="s">
        <v>323</v>
      </c>
      <c r="D160" s="60">
        <f t="shared" ref="D160:E160" si="32">SUM(D161:D163)</f>
        <v>163129.16999999998</v>
      </c>
      <c r="E160" s="60">
        <f t="shared" si="32"/>
        <v>253581.11</v>
      </c>
      <c r="F160" s="45">
        <f t="shared" si="26"/>
        <v>155.44804770354682</v>
      </c>
    </row>
    <row r="161" spans="1:6" ht="12.75" customHeight="1" x14ac:dyDescent="0.2">
      <c r="A161" s="63">
        <v>3131</v>
      </c>
      <c r="B161" s="65" t="s">
        <v>324</v>
      </c>
      <c r="C161" s="247" t="s">
        <v>325</v>
      </c>
      <c r="D161" s="194">
        <v>79892.45</v>
      </c>
      <c r="E161" s="194">
        <v>118268.4</v>
      </c>
      <c r="F161" s="45">
        <f t="shared" si="26"/>
        <v>148.03451389962382</v>
      </c>
    </row>
    <row r="162" spans="1:6" ht="12.75" customHeight="1" x14ac:dyDescent="0.2">
      <c r="A162" s="63">
        <v>3132</v>
      </c>
      <c r="B162" s="65" t="s">
        <v>326</v>
      </c>
      <c r="C162" s="247" t="s">
        <v>327</v>
      </c>
      <c r="D162" s="194">
        <v>83236.72</v>
      </c>
      <c r="E162" s="194">
        <v>135312.71</v>
      </c>
      <c r="F162" s="45">
        <f t="shared" si="26"/>
        <v>162.56372187659485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134117.18</v>
      </c>
      <c r="E164" s="60">
        <f>E165+E170+E178+E188+E189+E194</f>
        <v>157820.87</v>
      </c>
      <c r="F164" s="45">
        <f t="shared" si="26"/>
        <v>117.67386549582983</v>
      </c>
    </row>
    <row r="165" spans="1:6" ht="12.75" customHeight="1" x14ac:dyDescent="0.2">
      <c r="A165" s="63">
        <v>321</v>
      </c>
      <c r="B165" s="64" t="s">
        <v>332</v>
      </c>
      <c r="C165" s="247" t="s">
        <v>333</v>
      </c>
      <c r="D165" s="60">
        <f t="shared" ref="D165:E165" si="33">SUM(D166:D169)</f>
        <v>22327.84</v>
      </c>
      <c r="E165" s="60">
        <f t="shared" si="33"/>
        <v>23661.68</v>
      </c>
      <c r="F165" s="45">
        <f t="shared" si="26"/>
        <v>105.97388730840063</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20769.650000000001</v>
      </c>
      <c r="E167" s="194">
        <v>21468.02</v>
      </c>
      <c r="F167" s="45">
        <f t="shared" si="26"/>
        <v>103.36245435045848</v>
      </c>
    </row>
    <row r="168" spans="1:6" ht="12.75" customHeight="1" x14ac:dyDescent="0.2">
      <c r="A168" s="63">
        <v>3213</v>
      </c>
      <c r="B168" s="64" t="s">
        <v>338</v>
      </c>
      <c r="C168" s="247" t="s">
        <v>339</v>
      </c>
      <c r="D168" s="194">
        <v>756.25</v>
      </c>
      <c r="E168" s="194">
        <v>986.66</v>
      </c>
      <c r="F168" s="45">
        <f t="shared" si="26"/>
        <v>130.46743801652892</v>
      </c>
    </row>
    <row r="169" spans="1:6" ht="12.75" customHeight="1" x14ac:dyDescent="0.2">
      <c r="A169" s="63">
        <v>3214</v>
      </c>
      <c r="B169" s="64" t="s">
        <v>340</v>
      </c>
      <c r="C169" s="247" t="s">
        <v>341</v>
      </c>
      <c r="D169" s="194">
        <v>801.94</v>
      </c>
      <c r="E169" s="194">
        <v>1207</v>
      </c>
      <c r="F169" s="45">
        <f t="shared" si="26"/>
        <v>150.51001321794647</v>
      </c>
    </row>
    <row r="170" spans="1:6" ht="12.75" customHeight="1" x14ac:dyDescent="0.2">
      <c r="A170" s="63">
        <v>322</v>
      </c>
      <c r="B170" s="64" t="s">
        <v>342</v>
      </c>
      <c r="C170" s="247" t="s">
        <v>343</v>
      </c>
      <c r="D170" s="60">
        <f t="shared" ref="D170:E170" si="34">SUM(D171:D177)</f>
        <v>78687.850000000006</v>
      </c>
      <c r="E170" s="60">
        <f t="shared" si="34"/>
        <v>99638.089999999982</v>
      </c>
      <c r="F170" s="45">
        <f t="shared" si="26"/>
        <v>126.62449158288094</v>
      </c>
    </row>
    <row r="171" spans="1:6" ht="12.75" customHeight="1" x14ac:dyDescent="0.2">
      <c r="A171" s="63">
        <v>3221</v>
      </c>
      <c r="B171" s="64" t="s">
        <v>344</v>
      </c>
      <c r="C171" s="247" t="s">
        <v>345</v>
      </c>
      <c r="D171" s="194">
        <v>21099.33</v>
      </c>
      <c r="E171" s="194">
        <v>24643.09</v>
      </c>
      <c r="F171" s="45">
        <f t="shared" si="26"/>
        <v>116.79560441018741</v>
      </c>
    </row>
    <row r="172" spans="1:6" ht="12.75" customHeight="1" x14ac:dyDescent="0.2">
      <c r="A172" s="63">
        <v>3222</v>
      </c>
      <c r="B172" s="64" t="s">
        <v>346</v>
      </c>
      <c r="C172" s="247" t="s">
        <v>347</v>
      </c>
      <c r="D172" s="194">
        <v>42177.48</v>
      </c>
      <c r="E172" s="194">
        <v>55416.53</v>
      </c>
      <c r="F172" s="45">
        <f t="shared" si="26"/>
        <v>131.38890706604568</v>
      </c>
    </row>
    <row r="173" spans="1:6" ht="12.75" customHeight="1" x14ac:dyDescent="0.2">
      <c r="A173" s="63">
        <v>3223</v>
      </c>
      <c r="B173" s="65" t="s">
        <v>348</v>
      </c>
      <c r="C173" s="247" t="s">
        <v>349</v>
      </c>
      <c r="D173" s="194">
        <v>11061.19</v>
      </c>
      <c r="E173" s="194">
        <v>15605.37</v>
      </c>
      <c r="F173" s="45">
        <f t="shared" si="26"/>
        <v>141.08219820833023</v>
      </c>
    </row>
    <row r="174" spans="1:6" ht="12.75" customHeight="1" x14ac:dyDescent="0.2">
      <c r="A174" s="63">
        <v>3224</v>
      </c>
      <c r="B174" s="65" t="s">
        <v>350</v>
      </c>
      <c r="C174" s="247" t="s">
        <v>351</v>
      </c>
      <c r="D174" s="194">
        <v>548.22</v>
      </c>
      <c r="E174" s="194">
        <v>424.93</v>
      </c>
      <c r="F174" s="45">
        <f t="shared" si="26"/>
        <v>77.510853307066512</v>
      </c>
    </row>
    <row r="175" spans="1:6" ht="12.75" customHeight="1" x14ac:dyDescent="0.2">
      <c r="A175" s="63">
        <v>3225</v>
      </c>
      <c r="B175" s="65" t="s">
        <v>352</v>
      </c>
      <c r="C175" s="247" t="s">
        <v>353</v>
      </c>
      <c r="D175" s="194">
        <v>2255.83</v>
      </c>
      <c r="E175" s="194">
        <v>3548.17</v>
      </c>
      <c r="F175" s="45">
        <f t="shared" si="26"/>
        <v>157.28889145015361</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1545.8</v>
      </c>
      <c r="E177" s="194"/>
      <c r="F177" s="45">
        <f t="shared" si="26"/>
        <v>0</v>
      </c>
    </row>
    <row r="178" spans="1:6" ht="12.75" customHeight="1" x14ac:dyDescent="0.2">
      <c r="A178" s="63">
        <v>323</v>
      </c>
      <c r="B178" s="65" t="s">
        <v>358</v>
      </c>
      <c r="C178" s="247" t="s">
        <v>359</v>
      </c>
      <c r="D178" s="60">
        <f t="shared" ref="D178:E178" si="35">SUM(D179:D187)</f>
        <v>30106.370000000003</v>
      </c>
      <c r="E178" s="60">
        <f t="shared" si="35"/>
        <v>31355.559999999998</v>
      </c>
      <c r="F178" s="45">
        <f t="shared" si="26"/>
        <v>104.14925479225823</v>
      </c>
    </row>
    <row r="179" spans="1:6" ht="12.75" customHeight="1" x14ac:dyDescent="0.2">
      <c r="A179" s="63">
        <v>3231</v>
      </c>
      <c r="B179" s="65" t="s">
        <v>360</v>
      </c>
      <c r="C179" s="247" t="s">
        <v>361</v>
      </c>
      <c r="D179" s="194">
        <v>907.21</v>
      </c>
      <c r="E179" s="194">
        <v>1054.8499999999999</v>
      </c>
      <c r="F179" s="45">
        <f t="shared" si="26"/>
        <v>116.27407105300867</v>
      </c>
    </row>
    <row r="180" spans="1:6" ht="12.75" customHeight="1" x14ac:dyDescent="0.2">
      <c r="A180" s="63">
        <v>3232</v>
      </c>
      <c r="B180" s="65" t="s">
        <v>362</v>
      </c>
      <c r="C180" s="247" t="s">
        <v>363</v>
      </c>
      <c r="D180" s="194">
        <v>3860.5</v>
      </c>
      <c r="E180" s="194">
        <v>7800.05</v>
      </c>
      <c r="F180" s="45">
        <f t="shared" si="26"/>
        <v>202.04766221991969</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7976.63</v>
      </c>
      <c r="E182" s="194">
        <v>8980.7800000000007</v>
      </c>
      <c r="F182" s="45">
        <f t="shared" si="26"/>
        <v>112.58864959262245</v>
      </c>
    </row>
    <row r="183" spans="1:6" ht="12.75" customHeight="1" x14ac:dyDescent="0.2">
      <c r="A183" s="63">
        <v>3235</v>
      </c>
      <c r="B183" s="64" t="s">
        <v>368</v>
      </c>
      <c r="C183" s="247" t="s">
        <v>369</v>
      </c>
      <c r="D183" s="194">
        <v>5062.59</v>
      </c>
      <c r="E183" s="194">
        <v>2353.48</v>
      </c>
      <c r="F183" s="45">
        <f t="shared" si="26"/>
        <v>46.487667379740408</v>
      </c>
    </row>
    <row r="184" spans="1:6" ht="12.75" customHeight="1" x14ac:dyDescent="0.2">
      <c r="A184" s="63">
        <v>3236</v>
      </c>
      <c r="B184" s="64" t="s">
        <v>370</v>
      </c>
      <c r="C184" s="247" t="s">
        <v>371</v>
      </c>
      <c r="D184" s="194">
        <v>3827.58</v>
      </c>
      <c r="E184" s="194">
        <v>1243.48</v>
      </c>
      <c r="F184" s="45">
        <f t="shared" si="26"/>
        <v>32.487367997533688</v>
      </c>
    </row>
    <row r="185" spans="1:6" ht="12.75" customHeight="1" x14ac:dyDescent="0.2">
      <c r="A185" s="63">
        <v>3237</v>
      </c>
      <c r="B185" s="64" t="s">
        <v>372</v>
      </c>
      <c r="C185" s="247" t="s">
        <v>373</v>
      </c>
      <c r="D185" s="194">
        <v>860</v>
      </c>
      <c r="E185" s="194">
        <v>1740</v>
      </c>
      <c r="F185" s="45">
        <f t="shared" si="26"/>
        <v>202.32558139534885</v>
      </c>
    </row>
    <row r="186" spans="1:6" ht="12.75" customHeight="1" x14ac:dyDescent="0.2">
      <c r="A186" s="63">
        <v>3238</v>
      </c>
      <c r="B186" s="64" t="s">
        <v>374</v>
      </c>
      <c r="C186" s="247" t="s">
        <v>375</v>
      </c>
      <c r="D186" s="194">
        <v>710</v>
      </c>
      <c r="E186" s="194">
        <v>885</v>
      </c>
      <c r="F186" s="45">
        <f t="shared" si="26"/>
        <v>124.64788732394365</v>
      </c>
    </row>
    <row r="187" spans="1:6" ht="12.75" customHeight="1" x14ac:dyDescent="0.2">
      <c r="A187" s="63">
        <v>3239</v>
      </c>
      <c r="B187" s="64" t="s">
        <v>376</v>
      </c>
      <c r="C187" s="247" t="s">
        <v>377</v>
      </c>
      <c r="D187" s="194">
        <v>6901.86</v>
      </c>
      <c r="E187" s="194">
        <v>7297.92</v>
      </c>
      <c r="F187" s="45">
        <f t="shared" si="26"/>
        <v>105.73845311263921</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2995.12</v>
      </c>
      <c r="E194" s="60">
        <f t="shared" si="36"/>
        <v>3165.54</v>
      </c>
      <c r="F194" s="45">
        <f t="shared" si="26"/>
        <v>105.689922273565</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2995.12</v>
      </c>
      <c r="E196" s="194">
        <v>3165.54</v>
      </c>
      <c r="F196" s="45">
        <f t="shared" si="26"/>
        <v>105.689922273565</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1458.9</v>
      </c>
      <c r="E202" s="60">
        <f t="shared" si="37"/>
        <v>1601.29</v>
      </c>
      <c r="F202" s="45">
        <f t="shared" si="26"/>
        <v>109.76009322091986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1458.9</v>
      </c>
      <c r="E216" s="60">
        <f t="shared" si="40"/>
        <v>1601.29</v>
      </c>
      <c r="F216" s="45">
        <f t="shared" si="26"/>
        <v>109.76009322091986</v>
      </c>
    </row>
    <row r="217" spans="1:6" ht="12.75" customHeight="1" x14ac:dyDescent="0.2">
      <c r="A217" s="63">
        <v>3431</v>
      </c>
      <c r="B217" s="182" t="s">
        <v>436</v>
      </c>
      <c r="C217" s="247" t="s">
        <v>437</v>
      </c>
      <c r="D217" s="194">
        <v>1458.9</v>
      </c>
      <c r="E217" s="194">
        <v>1601.29</v>
      </c>
      <c r="F217" s="45">
        <f t="shared" si="26"/>
        <v>109.76009322091986</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2620.83</v>
      </c>
      <c r="E273" s="60">
        <f t="shared" si="60"/>
        <v>2347.59</v>
      </c>
      <c r="F273" s="45">
        <f t="shared" ref="F273:F277" si="61">IF(D273&lt;&gt;0,IF(E273/D273&gt;=100,"&gt;&gt;100",E273/D273*100),"-")</f>
        <v>89.574295166035199</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2620.83</v>
      </c>
      <c r="E283" s="60">
        <f t="shared" si="65"/>
        <v>2347.59</v>
      </c>
      <c r="F283" s="45">
        <f t="shared" ref="F283:F294" si="66">IF(D283&lt;&gt;0,IF(E283/D283&gt;=100,"&gt;&gt;100",E283/D283*100),"-")</f>
        <v>89.574295166035199</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2200.83</v>
      </c>
      <c r="E285" s="194">
        <v>2347.59</v>
      </c>
      <c r="F285" s="45">
        <f t="shared" si="66"/>
        <v>106.6683932879868</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420</v>
      </c>
      <c r="E287" s="194"/>
      <c r="F287" s="45">
        <f t="shared" si="66"/>
        <v>0</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655800.49</v>
      </c>
      <c r="E299" s="60">
        <f>E152-E297+E298</f>
        <v>875455.67999999993</v>
      </c>
      <c r="F299" s="45">
        <f t="shared" si="68"/>
        <v>133.49420949654979</v>
      </c>
    </row>
    <row r="300" spans="1:6" ht="12.75" customHeight="1" x14ac:dyDescent="0.2">
      <c r="A300" s="63" t="s">
        <v>582</v>
      </c>
      <c r="B300" s="64" t="s">
        <v>593</v>
      </c>
      <c r="C300" s="247" t="s">
        <v>594</v>
      </c>
      <c r="D300" s="60">
        <f>IF(D6&gt;=D299,D6-D299,0)</f>
        <v>9066.8000000000466</v>
      </c>
      <c r="E300" s="60">
        <f>IF(E6&gt;=E299,E6-E299,0)</f>
        <v>0</v>
      </c>
      <c r="F300" s="45">
        <f t="shared" si="68"/>
        <v>0</v>
      </c>
    </row>
    <row r="301" spans="1:6" ht="12.75" customHeight="1" x14ac:dyDescent="0.2">
      <c r="A301" s="63" t="s">
        <v>582</v>
      </c>
      <c r="B301" s="64" t="s">
        <v>595</v>
      </c>
      <c r="C301" s="247" t="s">
        <v>596</v>
      </c>
      <c r="D301" s="60">
        <f>IF(D299&gt;=D6,D299-D6,0)</f>
        <v>0</v>
      </c>
      <c r="E301" s="60">
        <f>IF(E299&gt;=E6,E299-E6,0)</f>
        <v>54009.439999999944</v>
      </c>
      <c r="F301" s="45" t="str">
        <f t="shared" si="68"/>
        <v>-</v>
      </c>
    </row>
    <row r="302" spans="1:6" ht="12.75" customHeight="1" x14ac:dyDescent="0.2">
      <c r="A302" s="63">
        <v>92211</v>
      </c>
      <c r="B302" s="64" t="s">
        <v>597</v>
      </c>
      <c r="C302" s="247" t="s">
        <v>598</v>
      </c>
      <c r="D302" s="194">
        <v>143</v>
      </c>
      <c r="E302" s="194">
        <v>0</v>
      </c>
      <c r="F302" s="45">
        <f t="shared" si="68"/>
        <v>0</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17808.330000000002</v>
      </c>
      <c r="E304" s="194">
        <v>10067.18</v>
      </c>
      <c r="F304" s="45">
        <f t="shared" si="68"/>
        <v>56.530735897189679</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6711.66</v>
      </c>
      <c r="E360" s="60">
        <f t="shared" si="86"/>
        <v>12996.09</v>
      </c>
      <c r="F360" s="45">
        <f t="shared" si="72"/>
        <v>193.63451068737095</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6711.66</v>
      </c>
      <c r="E373" s="60">
        <f t="shared" si="90"/>
        <v>12996.09</v>
      </c>
      <c r="F373" s="45">
        <f t="shared" si="72"/>
        <v>193.63451068737095</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6711.66</v>
      </c>
      <c r="E379" s="60">
        <f t="shared" si="92"/>
        <v>12996.09</v>
      </c>
      <c r="F379" s="45">
        <f t="shared" si="72"/>
        <v>193.63451068737095</v>
      </c>
    </row>
    <row r="380" spans="1:6" ht="12.75" customHeight="1" x14ac:dyDescent="0.2">
      <c r="A380" s="63">
        <v>4221</v>
      </c>
      <c r="B380" s="64" t="s">
        <v>648</v>
      </c>
      <c r="C380" s="247" t="s">
        <v>740</v>
      </c>
      <c r="D380" s="194">
        <v>1741.23</v>
      </c>
      <c r="E380" s="194">
        <v>9666.75</v>
      </c>
      <c r="F380" s="45">
        <f t="shared" si="72"/>
        <v>555.16789855447007</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4970.43</v>
      </c>
      <c r="E386" s="194">
        <v>3329.34</v>
      </c>
      <c r="F386" s="45">
        <f t="shared" si="72"/>
        <v>66.982937089949971</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6711.66</v>
      </c>
      <c r="E418" s="60">
        <f t="shared" si="102"/>
        <v>12996.09</v>
      </c>
      <c r="F418" s="45">
        <f t="shared" si="72"/>
        <v>193.63451068737095</v>
      </c>
    </row>
    <row r="419" spans="1:6" ht="12.75" customHeight="1" x14ac:dyDescent="0.2">
      <c r="A419" s="63">
        <v>92212</v>
      </c>
      <c r="B419" s="64" t="s">
        <v>797</v>
      </c>
      <c r="C419" s="247" t="s">
        <v>798</v>
      </c>
      <c r="D419" s="194">
        <v>0</v>
      </c>
      <c r="E419" s="194">
        <v>143</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664867.29</v>
      </c>
      <c r="E422" s="60">
        <f>E6+E308</f>
        <v>821446.24</v>
      </c>
      <c r="F422" s="45">
        <f t="shared" si="72"/>
        <v>123.55040657813079</v>
      </c>
    </row>
    <row r="423" spans="1:6" ht="12.75" customHeight="1" x14ac:dyDescent="0.2">
      <c r="A423" s="63" t="s">
        <v>582</v>
      </c>
      <c r="B423" s="64" t="s">
        <v>805</v>
      </c>
      <c r="C423" s="247" t="s">
        <v>806</v>
      </c>
      <c r="D423" s="60">
        <f t="shared" ref="D423:E423" si="103">D299+D360</f>
        <v>662512.15</v>
      </c>
      <c r="E423" s="60">
        <f t="shared" si="103"/>
        <v>888451.7699999999</v>
      </c>
      <c r="F423" s="45">
        <f t="shared" si="72"/>
        <v>134.10346814016918</v>
      </c>
    </row>
    <row r="424" spans="1:6" ht="12.75" customHeight="1" x14ac:dyDescent="0.2">
      <c r="A424" s="63" t="s">
        <v>582</v>
      </c>
      <c r="B424" s="64" t="s">
        <v>807</v>
      </c>
      <c r="C424" s="247" t="s">
        <v>808</v>
      </c>
      <c r="D424" s="60">
        <f t="shared" ref="D424:E424" si="104">IF(D422&gt;=D423,D422-D423,0)</f>
        <v>2355.140000000014</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67005.529999999912</v>
      </c>
      <c r="F425" s="45" t="str">
        <f t="shared" si="72"/>
        <v>-</v>
      </c>
    </row>
    <row r="426" spans="1:6" ht="12.75" customHeight="1" x14ac:dyDescent="0.2">
      <c r="A426" s="251" t="s">
        <v>811</v>
      </c>
      <c r="B426" s="183" t="s">
        <v>812</v>
      </c>
      <c r="C426" s="252" t="s">
        <v>813</v>
      </c>
      <c r="D426" s="60">
        <f t="shared" ref="D426:E426" si="106">IF(D302-D303+D419-D420&gt;=0,D302-D303+D419-D420,0)</f>
        <v>143</v>
      </c>
      <c r="E426" s="60">
        <f t="shared" si="106"/>
        <v>143</v>
      </c>
      <c r="F426" s="45">
        <f t="shared" si="72"/>
        <v>100</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17808.330000000002</v>
      </c>
      <c r="E428" s="81">
        <f t="shared" si="108"/>
        <v>10067.18</v>
      </c>
      <c r="F428" s="61">
        <f t="shared" si="72"/>
        <v>56.530735897189679</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664867.29</v>
      </c>
      <c r="E643" s="60">
        <f>E422+E430</f>
        <v>821446.24</v>
      </c>
      <c r="F643" s="45">
        <f t="shared" si="109"/>
        <v>123.55040657813079</v>
      </c>
    </row>
    <row r="644" spans="1:6" ht="12.75" customHeight="1" x14ac:dyDescent="0.2">
      <c r="A644" s="63" t="s">
        <v>582</v>
      </c>
      <c r="B644" s="64" t="s">
        <v>1238</v>
      </c>
      <c r="C644" s="247" t="s">
        <v>1239</v>
      </c>
      <c r="D644" s="60">
        <f>D423+D535</f>
        <v>662512.15</v>
      </c>
      <c r="E644" s="60">
        <f>E423+E535</f>
        <v>888451.7699999999</v>
      </c>
      <c r="F644" s="45">
        <f t="shared" si="109"/>
        <v>134.10346814016918</v>
      </c>
    </row>
    <row r="645" spans="1:6" ht="12.75" customHeight="1" x14ac:dyDescent="0.2">
      <c r="A645" s="63" t="s">
        <v>582</v>
      </c>
      <c r="B645" s="64" t="s">
        <v>1240</v>
      </c>
      <c r="C645" s="247" t="s">
        <v>1241</v>
      </c>
      <c r="D645" s="60">
        <f t="shared" ref="D645:E645" si="163">IF(D643&gt;=D644,D643-D644,0)</f>
        <v>2355.140000000014</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67005.529999999912</v>
      </c>
      <c r="F646" s="45" t="str">
        <f t="shared" si="109"/>
        <v>-</v>
      </c>
    </row>
    <row r="647" spans="1:6" ht="24" x14ac:dyDescent="0.2">
      <c r="A647" s="251" t="s">
        <v>1244</v>
      </c>
      <c r="B647" s="64" t="s">
        <v>1245</v>
      </c>
      <c r="C647" s="252" t="s">
        <v>1244</v>
      </c>
      <c r="D647" s="60">
        <f>IF(D426-D427+D641-D642&gt;=0,D426-D427+D641-D642,0)</f>
        <v>143</v>
      </c>
      <c r="E647" s="60">
        <f>IF(E426-E427+E641-E642&gt;=0,E426-E427+E641-E642,0)</f>
        <v>143</v>
      </c>
      <c r="F647" s="45">
        <f t="shared" si="109"/>
        <v>100</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2498.140000000014</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66862.529999999912</v>
      </c>
      <c r="F650" s="45" t="str">
        <f t="shared" si="109"/>
        <v>-</v>
      </c>
    </row>
    <row r="651" spans="1:6" ht="24" x14ac:dyDescent="0.2">
      <c r="A651" s="249" t="s">
        <v>1252</v>
      </c>
      <c r="B651" s="184" t="s">
        <v>1253</v>
      </c>
      <c r="C651" s="250" t="s">
        <v>1252</v>
      </c>
      <c r="D651" s="196">
        <v>2355.14</v>
      </c>
      <c r="E651" s="196">
        <v>0</v>
      </c>
      <c r="F651" s="61">
        <f t="shared" si="109"/>
        <v>0</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5325.77</v>
      </c>
      <c r="E653" s="194">
        <v>4544.0600000000004</v>
      </c>
      <c r="F653" s="45">
        <f t="shared" ref="F653:F740" si="167">IF(D653&lt;&gt;0,IF(E653/D653&gt;=100,"&gt;&gt;100",E653/D653*100),"-")</f>
        <v>85.322122434877969</v>
      </c>
    </row>
    <row r="654" spans="1:6" ht="12.75" customHeight="1" x14ac:dyDescent="0.2">
      <c r="A654" s="63" t="s">
        <v>1257</v>
      </c>
      <c r="B654" s="64" t="s">
        <v>1258</v>
      </c>
      <c r="C654" s="247" t="s">
        <v>1257</v>
      </c>
      <c r="D654" s="194">
        <v>676356.27</v>
      </c>
      <c r="E654" s="194">
        <v>821446.24</v>
      </c>
      <c r="F654" s="45">
        <f t="shared" si="167"/>
        <v>121.45170769245621</v>
      </c>
    </row>
    <row r="655" spans="1:6" ht="12.75" customHeight="1" x14ac:dyDescent="0.2">
      <c r="A655" s="63" t="s">
        <v>1259</v>
      </c>
      <c r="B655" s="64" t="s">
        <v>1260</v>
      </c>
      <c r="C655" s="247" t="s">
        <v>1259</v>
      </c>
      <c r="D655" s="194">
        <v>677137.98</v>
      </c>
      <c r="E655" s="194">
        <v>825990.3</v>
      </c>
      <c r="F655" s="45">
        <f t="shared" si="167"/>
        <v>121.98256845672726</v>
      </c>
    </row>
    <row r="656" spans="1:6" ht="24" x14ac:dyDescent="0.2">
      <c r="A656" s="63">
        <v>11</v>
      </c>
      <c r="B656" s="64" t="s">
        <v>1261</v>
      </c>
      <c r="C656" s="247" t="s">
        <v>1262</v>
      </c>
      <c r="D656" s="60">
        <f t="shared" ref="D656:E656" si="168">+D653+D654-D655</f>
        <v>4544.0600000000559</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32</v>
      </c>
      <c r="E658" s="253">
        <v>32</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30</v>
      </c>
      <c r="E660" s="253">
        <v>30</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771.6</v>
      </c>
      <c r="E683" s="192">
        <v>720</v>
      </c>
      <c r="F683" s="71">
        <f t="shared" si="167"/>
        <v>93.312597200622079</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104849.09</v>
      </c>
      <c r="E724" s="192">
        <v>104792.45</v>
      </c>
      <c r="F724" s="71">
        <f t="shared" si="167"/>
        <v>99.945979502540268</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275</v>
      </c>
      <c r="E726" s="192">
        <v>243.98</v>
      </c>
      <c r="F726" s="71">
        <f t="shared" si="167"/>
        <v>88.72</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560</v>
      </c>
      <c r="E733" s="192">
        <v>560</v>
      </c>
      <c r="F733" s="71">
        <f t="shared" si="167"/>
        <v>100</v>
      </c>
    </row>
    <row r="734" spans="1:6" ht="12.75" customHeight="1" x14ac:dyDescent="0.2">
      <c r="A734" s="70">
        <v>32121</v>
      </c>
      <c r="B734" s="65" t="s">
        <v>1398</v>
      </c>
      <c r="C734" s="278" t="s">
        <v>1399</v>
      </c>
      <c r="D734" s="192">
        <v>20769.650000000001</v>
      </c>
      <c r="E734" s="192">
        <v>21468.02</v>
      </c>
      <c r="F734" s="71">
        <f t="shared" si="167"/>
        <v>103.36245435045848</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2508.1</v>
      </c>
      <c r="E736" s="194">
        <v>551.5</v>
      </c>
      <c r="F736" s="45">
        <f t="shared" si="167"/>
        <v>21.988756429169491</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860</v>
      </c>
      <c r="E738" s="194">
        <v>1740</v>
      </c>
      <c r="F738" s="45">
        <f t="shared" si="167"/>
        <v>202.32558139534885</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 right="0.7"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20" zoomScaleNormal="100" workbookViewId="0">
      <selection activeCell="C260" sqref="C260"/>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49441.8</v>
      </c>
      <c r="E6" s="180">
        <f t="shared" si="0"/>
        <v>41988.67</v>
      </c>
      <c r="F6" s="181">
        <f t="shared" ref="F6:F298" si="1">IF(D6&gt;0,IF(E6/D6&gt;=100,"&gt;&gt;100",E6/D6*100),"-")</f>
        <v>84.925447698101593</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24734.27</v>
      </c>
      <c r="E7" s="79">
        <f t="shared" si="2"/>
        <v>31516.440000000002</v>
      </c>
      <c r="F7" s="71">
        <f t="shared" si="1"/>
        <v>127.42013408926158</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0</v>
      </c>
      <c r="E9" s="192"/>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24734.27</v>
      </c>
      <c r="E12" s="79">
        <f t="shared" si="3"/>
        <v>31516.440000000002</v>
      </c>
      <c r="F12" s="71">
        <f t="shared" si="1"/>
        <v>127.42013408926158</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0</v>
      </c>
      <c r="E15" s="192"/>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0</v>
      </c>
      <c r="E18" s="192"/>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15779.64</v>
      </c>
      <c r="E19" s="79">
        <f t="shared" si="5"/>
        <v>23875.15</v>
      </c>
      <c r="F19" s="71">
        <f t="shared" si="1"/>
        <v>151.30351516257662</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13029.13</v>
      </c>
      <c r="E20" s="192">
        <v>22791.02</v>
      </c>
      <c r="F20" s="71">
        <f t="shared" si="1"/>
        <v>174.92357509672559</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1174.5999999999999</v>
      </c>
      <c r="E21" s="192">
        <v>2394.6</v>
      </c>
      <c r="F21" s="71">
        <f t="shared" si="1"/>
        <v>203.86514558147456</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2892.75</v>
      </c>
      <c r="E22" s="192">
        <v>4587.13</v>
      </c>
      <c r="F22" s="71">
        <f t="shared" si="1"/>
        <v>158.57332987641516</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0</v>
      </c>
      <c r="E25" s="192"/>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8047.23</v>
      </c>
      <c r="E26" s="192">
        <v>8762.19</v>
      </c>
      <c r="F26" s="71">
        <f t="shared" si="1"/>
        <v>108.88454785062687</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9364.07</v>
      </c>
      <c r="E28" s="192">
        <v>14659.79</v>
      </c>
      <c r="F28" s="71">
        <f t="shared" si="1"/>
        <v>156.55361397341113</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7256.25</v>
      </c>
      <c r="E29" s="79">
        <f t="shared" si="6"/>
        <v>6181.25</v>
      </c>
      <c r="F29" s="71">
        <f t="shared" si="1"/>
        <v>85.18518518518519</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8600</v>
      </c>
      <c r="E30" s="192">
        <v>8600</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1343.75</v>
      </c>
      <c r="E34" s="192">
        <v>2418.75</v>
      </c>
      <c r="F34" s="71">
        <f t="shared" si="1"/>
        <v>180</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1301.22</v>
      </c>
      <c r="E35" s="79">
        <f t="shared" si="7"/>
        <v>1289.8400000000001</v>
      </c>
      <c r="F35" s="71">
        <f t="shared" si="1"/>
        <v>99.125436129171092</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1705.9</v>
      </c>
      <c r="E36" s="192">
        <v>2037.67</v>
      </c>
      <c r="F36" s="71">
        <f t="shared" si="1"/>
        <v>119.44838501670671</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404.68</v>
      </c>
      <c r="E40" s="192">
        <v>747.83</v>
      </c>
      <c r="F40" s="71">
        <f t="shared" si="1"/>
        <v>184.79539389146981</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397.16</v>
      </c>
      <c r="E45" s="79">
        <f t="shared" si="9"/>
        <v>170.20000000000005</v>
      </c>
      <c r="F45" s="71">
        <f t="shared" si="1"/>
        <v>42.854265283512952</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907.82</v>
      </c>
      <c r="E47" s="192">
        <v>907.82</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510.66</v>
      </c>
      <c r="E50" s="192">
        <v>737.62</v>
      </c>
      <c r="F50" s="71">
        <f t="shared" si="1"/>
        <v>144.44444444444443</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14039.82</v>
      </c>
      <c r="E54" s="192">
        <v>17716.080000000002</v>
      </c>
      <c r="F54" s="71">
        <f t="shared" si="1"/>
        <v>126.18452373321027</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14039.82</v>
      </c>
      <c r="E55" s="192">
        <v>17716.080000000002</v>
      </c>
      <c r="F55" s="71">
        <f t="shared" si="1"/>
        <v>126.18452373321027</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24707.530000000002</v>
      </c>
      <c r="E69" s="79">
        <f>E70+E82+E88+E119+E135+E147+E165+E171</f>
        <v>10472.23</v>
      </c>
      <c r="F69" s="71">
        <f t="shared" si="1"/>
        <v>42.384770958489163</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4544.0600000000004</v>
      </c>
      <c r="E70" s="79">
        <f t="shared" si="12"/>
        <v>0</v>
      </c>
      <c r="F70" s="71">
        <f t="shared" si="1"/>
        <v>0</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4544.0600000000004</v>
      </c>
      <c r="E71" s="79">
        <f t="shared" si="13"/>
        <v>0</v>
      </c>
      <c r="F71" s="71">
        <f t="shared" si="1"/>
        <v>0</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4544.0600000000004</v>
      </c>
      <c r="E73" s="192">
        <v>0</v>
      </c>
      <c r="F73" s="71">
        <f t="shared" si="1"/>
        <v>0</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0</v>
      </c>
      <c r="E82" s="79">
        <f>SUM(E83:E85)-E86+E87</f>
        <v>0</v>
      </c>
      <c r="F82" s="71" t="str">
        <f t="shared" si="1"/>
        <v>-</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0</v>
      </c>
      <c r="E85" s="192"/>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0</v>
      </c>
      <c r="E87" s="192"/>
      <c r="F87" s="71" t="str">
        <f t="shared" si="1"/>
        <v>-</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17808.330000000002</v>
      </c>
      <c r="E147" s="79">
        <f t="shared" si="24"/>
        <v>10472.23</v>
      </c>
      <c r="F147" s="71">
        <f t="shared" si="1"/>
        <v>58.805233281279037</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17808.330000000002</v>
      </c>
      <c r="E160" s="192">
        <v>10067.18</v>
      </c>
      <c r="F160" s="71">
        <f t="shared" si="1"/>
        <v>56.530735897189679</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0</v>
      </c>
      <c r="E161" s="192"/>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v>405.05</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2355.14</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2355.14</v>
      </c>
      <c r="E174" s="192"/>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49441.8</v>
      </c>
      <c r="E176" s="79">
        <f>E177+E251</f>
        <v>41988.670000000006</v>
      </c>
      <c r="F176" s="71">
        <f t="shared" si="1"/>
        <v>84.925447698101607</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4401.0599999999995</v>
      </c>
      <c r="E177" s="79">
        <f>E178+E197+E203+E219+E247+E248</f>
        <v>67267.58</v>
      </c>
      <c r="F177" s="71">
        <f t="shared" si="1"/>
        <v>1528.4404211712636</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2437</v>
      </c>
      <c r="B178" s="65" t="s">
        <v>2438</v>
      </c>
      <c r="C178" s="134" t="s">
        <v>2437</v>
      </c>
      <c r="D178" s="79">
        <f>SUM(D179:D181)+D185+D186+SUM(D194:D196)</f>
        <v>4401.0599999999995</v>
      </c>
      <c r="E178" s="79">
        <f>SUM(E179:E181)+E185+E186+SUM(E194:E196)</f>
        <v>67267.58</v>
      </c>
      <c r="F178" s="71">
        <f t="shared" si="1"/>
        <v>1528.4404211712636</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2439</v>
      </c>
      <c r="B179" s="65" t="s">
        <v>2440</v>
      </c>
      <c r="C179" s="134" t="s">
        <v>2439</v>
      </c>
      <c r="D179" s="192">
        <v>0</v>
      </c>
      <c r="E179" s="192">
        <v>62097.43</v>
      </c>
      <c r="F179" s="71" t="str">
        <f t="shared" si="1"/>
        <v>-</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2441</v>
      </c>
      <c r="B180" s="65" t="s">
        <v>2442</v>
      </c>
      <c r="C180" s="134" t="s">
        <v>2441</v>
      </c>
      <c r="D180" s="192">
        <v>4334.7</v>
      </c>
      <c r="E180" s="192">
        <v>5170.1499999999996</v>
      </c>
      <c r="F180" s="71">
        <f t="shared" si="1"/>
        <v>119.27353680762221</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2443</v>
      </c>
      <c r="B181" s="65" t="s">
        <v>2444</v>
      </c>
      <c r="C181" s="134" t="s">
        <v>2443</v>
      </c>
      <c r="D181" s="79">
        <f t="shared" ref="D181:E181" si="28">SUM(D182:D184)</f>
        <v>66.36</v>
      </c>
      <c r="E181" s="79">
        <f t="shared" si="28"/>
        <v>0</v>
      </c>
      <c r="F181" s="71">
        <f t="shared" si="1"/>
        <v>0</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2445</v>
      </c>
      <c r="B182" s="65" t="s">
        <v>2446</v>
      </c>
      <c r="C182" s="134" t="s">
        <v>2445</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2447</v>
      </c>
      <c r="B183" s="65" t="s">
        <v>2448</v>
      </c>
      <c r="C183" s="134" t="s">
        <v>2447</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2449</v>
      </c>
      <c r="B184" s="65" t="s">
        <v>2450</v>
      </c>
      <c r="C184" s="134" t="s">
        <v>2449</v>
      </c>
      <c r="D184" s="192">
        <v>66.36</v>
      </c>
      <c r="E184" s="192"/>
      <c r="F184" s="71">
        <f t="shared" si="1"/>
        <v>0</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2451</v>
      </c>
      <c r="B185" s="65" t="s">
        <v>2452</v>
      </c>
      <c r="C185" s="134" t="s">
        <v>2451</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2453</v>
      </c>
      <c r="B186" s="65" t="s">
        <v>2454</v>
      </c>
      <c r="C186" s="134" t="s">
        <v>2453</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2455</v>
      </c>
      <c r="B187" s="65" t="s">
        <v>2456</v>
      </c>
      <c r="C187" s="134" t="s">
        <v>2455</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2457</v>
      </c>
      <c r="B188" s="65" t="s">
        <v>2458</v>
      </c>
      <c r="C188" s="134" t="s">
        <v>2457</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2459</v>
      </c>
      <c r="B189" s="65" t="s">
        <v>2460</v>
      </c>
      <c r="C189" s="134" t="s">
        <v>2459</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2461</v>
      </c>
      <c r="B190" s="65" t="s">
        <v>2462</v>
      </c>
      <c r="C190" s="134" t="s">
        <v>2461</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2463</v>
      </c>
      <c r="B191" s="65" t="s">
        <v>2464</v>
      </c>
      <c r="C191" s="134" t="s">
        <v>2463</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2465</v>
      </c>
      <c r="B192" s="65" t="s">
        <v>2466</v>
      </c>
      <c r="C192" s="134" t="s">
        <v>2465</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2467</v>
      </c>
      <c r="B193" s="65" t="s">
        <v>2468</v>
      </c>
      <c r="C193" s="134" t="s">
        <v>2467</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2469</v>
      </c>
      <c r="B194" s="65" t="s">
        <v>2470</v>
      </c>
      <c r="C194" s="134" t="s">
        <v>2469</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2471</v>
      </c>
      <c r="B195" s="65" t="s">
        <v>2472</v>
      </c>
      <c r="C195" s="134" t="s">
        <v>2471</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2473</v>
      </c>
      <c r="B196" s="65" t="s">
        <v>2474</v>
      </c>
      <c r="C196" s="134" t="s">
        <v>2473</v>
      </c>
      <c r="D196" s="192">
        <v>0</v>
      </c>
      <c r="E196" s="192"/>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2475</v>
      </c>
      <c r="B197" s="65" t="s">
        <v>2476</v>
      </c>
      <c r="C197" s="134" t="s">
        <v>2475</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2477</v>
      </c>
      <c r="B198" s="65" t="s">
        <v>2478</v>
      </c>
      <c r="C198" s="134" t="s">
        <v>2477</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2479</v>
      </c>
      <c r="B199" s="65" t="s">
        <v>2480</v>
      </c>
      <c r="C199" s="134" t="s">
        <v>2479</v>
      </c>
      <c r="D199" s="192"/>
      <c r="E199" s="192"/>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2481</v>
      </c>
      <c r="B200" s="65" t="s">
        <v>2482</v>
      </c>
      <c r="C200" s="134" t="s">
        <v>2481</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2483</v>
      </c>
      <c r="B201" s="65" t="s">
        <v>2484</v>
      </c>
      <c r="C201" s="134" t="s">
        <v>2483</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2485</v>
      </c>
      <c r="B202" s="65" t="s">
        <v>2486</v>
      </c>
      <c r="C202" s="134" t="s">
        <v>2485</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2491</v>
      </c>
      <c r="B205" s="65" t="s">
        <v>2492</v>
      </c>
      <c r="C205" s="134" t="s">
        <v>2491</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2493</v>
      </c>
      <c r="B206" s="65" t="s">
        <v>2494</v>
      </c>
      <c r="C206" s="134" t="s">
        <v>2493</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2495</v>
      </c>
      <c r="B207" s="65" t="s">
        <v>2496</v>
      </c>
      <c r="C207" s="134" t="s">
        <v>2495</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2497</v>
      </c>
      <c r="B208" s="65" t="s">
        <v>2498</v>
      </c>
      <c r="C208" s="134" t="s">
        <v>2497</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2499</v>
      </c>
      <c r="B209" s="65" t="s">
        <v>2500</v>
      </c>
      <c r="C209" s="134" t="s">
        <v>2499</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2501</v>
      </c>
      <c r="B210" s="65" t="s">
        <v>2502</v>
      </c>
      <c r="C210" s="134" t="s">
        <v>2501</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2492</v>
      </c>
      <c r="C212" s="134" t="s">
        <v>2505</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2494</v>
      </c>
      <c r="C213" s="134" t="s">
        <v>2506</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2496</v>
      </c>
      <c r="C214" s="134" t="s">
        <v>2507</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2498</v>
      </c>
      <c r="C215" s="134" t="s">
        <v>2508</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2500</v>
      </c>
      <c r="C216" s="134" t="s">
        <v>2509</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2502</v>
      </c>
      <c r="C217" s="134" t="s">
        <v>2510</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2511</v>
      </c>
      <c r="B218" s="65" t="s">
        <v>2512</v>
      </c>
      <c r="C218" s="134" t="s">
        <v>2511</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2513</v>
      </c>
      <c r="B219" s="65" t="s">
        <v>2514</v>
      </c>
      <c r="C219" s="134" t="s">
        <v>2513</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2515</v>
      </c>
      <c r="C220" s="134" t="s">
        <v>2516</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2517</v>
      </c>
      <c r="B221" s="65" t="s">
        <v>2518</v>
      </c>
      <c r="C221" s="134" t="s">
        <v>2517</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2519</v>
      </c>
      <c r="B222" s="65" t="s">
        <v>2520</v>
      </c>
      <c r="C222" s="134" t="s">
        <v>2519</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2521</v>
      </c>
      <c r="B223" s="65" t="s">
        <v>2522</v>
      </c>
      <c r="C223" s="134" t="s">
        <v>2521</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2523</v>
      </c>
      <c r="B224" s="65" t="s">
        <v>2524</v>
      </c>
      <c r="C224" s="134" t="s">
        <v>2523</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2525</v>
      </c>
      <c r="B225" s="65" t="s">
        <v>2526</v>
      </c>
      <c r="C225" s="134" t="s">
        <v>2525</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2527</v>
      </c>
      <c r="B226" s="65" t="s">
        <v>2528</v>
      </c>
      <c r="C226" s="134" t="s">
        <v>2527</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2529</v>
      </c>
      <c r="B227" s="65" t="s">
        <v>2530</v>
      </c>
      <c r="C227" s="134" t="s">
        <v>2529</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2531</v>
      </c>
      <c r="B228" s="65" t="s">
        <v>2532</v>
      </c>
      <c r="C228" s="134" t="s">
        <v>2531</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2533</v>
      </c>
      <c r="B229" s="65" t="s">
        <v>2534</v>
      </c>
      <c r="C229" s="134" t="s">
        <v>2533</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2535</v>
      </c>
      <c r="B230" s="65" t="s">
        <v>2536</v>
      </c>
      <c r="C230" s="134" t="s">
        <v>2535</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2537</v>
      </c>
      <c r="B231" s="65" t="s">
        <v>2538</v>
      </c>
      <c r="C231" s="134" t="s">
        <v>2537</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2539</v>
      </c>
      <c r="B232" s="65" t="s">
        <v>2540</v>
      </c>
      <c r="C232" s="134" t="s">
        <v>2539</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2541</v>
      </c>
      <c r="B233" s="65" t="s">
        <v>2542</v>
      </c>
      <c r="C233" s="134" t="s">
        <v>2541</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2543</v>
      </c>
      <c r="B234" s="65" t="s">
        <v>2544</v>
      </c>
      <c r="C234" s="134" t="s">
        <v>2543</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2545</v>
      </c>
      <c r="B235" s="65" t="s">
        <v>2546</v>
      </c>
      <c r="C235" s="134" t="s">
        <v>2545</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2547</v>
      </c>
      <c r="B236" s="182" t="s">
        <v>2548</v>
      </c>
      <c r="C236" s="134" t="s">
        <v>2547</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2551</v>
      </c>
      <c r="B238" s="65" t="s">
        <v>2552</v>
      </c>
      <c r="C238" s="134" t="s">
        <v>2551</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2553</v>
      </c>
      <c r="B239" s="65" t="s">
        <v>2554</v>
      </c>
      <c r="C239" s="134" t="s">
        <v>2553</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2555</v>
      </c>
      <c r="C240" s="134" t="s">
        <v>2556</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2557</v>
      </c>
      <c r="C241" s="134" t="s">
        <v>2558</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2559</v>
      </c>
      <c r="C242" s="134" t="s">
        <v>2560</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2561</v>
      </c>
      <c r="C243" s="134" t="s">
        <v>2562</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2563</v>
      </c>
      <c r="C244" s="134" t="s">
        <v>2564</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2565</v>
      </c>
      <c r="C245" s="134" t="s">
        <v>2566</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2567</v>
      </c>
      <c r="C246" s="134" t="s">
        <v>2568</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2569</v>
      </c>
      <c r="B247" s="65" t="s">
        <v>2570</v>
      </c>
      <c r="C247" s="134" t="s">
        <v>2569</v>
      </c>
      <c r="D247" s="192"/>
      <c r="E247" s="192"/>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2573</v>
      </c>
      <c r="B249" s="65" t="s">
        <v>2574</v>
      </c>
      <c r="C249" s="134" t="s">
        <v>2573</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2575</v>
      </c>
      <c r="B250" s="65" t="s">
        <v>2576</v>
      </c>
      <c r="C250" s="134" t="s">
        <v>2575</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2577</v>
      </c>
      <c r="B251" s="65" t="s">
        <v>2578</v>
      </c>
      <c r="C251" s="134" t="s">
        <v>2577</v>
      </c>
      <c r="D251" s="79">
        <f>+D252+D255-D264+D274+D291</f>
        <v>45040.740000000005</v>
      </c>
      <c r="E251" s="79">
        <f>+E252+E255-E264+E274+E291</f>
        <v>-25278.909999999996</v>
      </c>
      <c r="F251" s="71">
        <f t="shared" si="1"/>
        <v>-56.124544134932052</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2579</v>
      </c>
      <c r="B252" s="65" t="s">
        <v>2580</v>
      </c>
      <c r="C252" s="134" t="s">
        <v>2579</v>
      </c>
      <c r="D252" s="79">
        <f>D253-D254</f>
        <v>24734.27</v>
      </c>
      <c r="E252" s="79">
        <f>E253-E254</f>
        <v>31516.44</v>
      </c>
      <c r="F252" s="71">
        <f t="shared" si="1"/>
        <v>127.42013408926157</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2581</v>
      </c>
      <c r="B253" s="65" t="s">
        <v>2582</v>
      </c>
      <c r="C253" s="134" t="s">
        <v>2581</v>
      </c>
      <c r="D253" s="192">
        <v>24734.27</v>
      </c>
      <c r="E253" s="192">
        <v>31516.44</v>
      </c>
      <c r="F253" s="71">
        <f t="shared" si="1"/>
        <v>127.42013408926157</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2583</v>
      </c>
      <c r="B254" s="65" t="s">
        <v>2584</v>
      </c>
      <c r="C254" s="134" t="s">
        <v>2583</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2585</v>
      </c>
      <c r="B255" s="65" t="s">
        <v>2586</v>
      </c>
      <c r="C255" s="134" t="s">
        <v>2585</v>
      </c>
      <c r="D255" s="79">
        <f>D256-D260</f>
        <v>2498.14</v>
      </c>
      <c r="E255" s="79">
        <f>E256-E260</f>
        <v>-66862.53</v>
      </c>
      <c r="F255" s="71">
        <f t="shared" si="1"/>
        <v>-2676.4925104277586</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2587</v>
      </c>
      <c r="B256" s="65" t="s">
        <v>2588</v>
      </c>
      <c r="C256" s="134" t="s">
        <v>2587</v>
      </c>
      <c r="D256" s="79">
        <f>SUM(D257:D259)</f>
        <v>2498.14</v>
      </c>
      <c r="E256" s="79">
        <f>SUM(E257:E259)</f>
        <v>0</v>
      </c>
      <c r="F256" s="71">
        <f t="shared" si="1"/>
        <v>0</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2589</v>
      </c>
      <c r="C257" s="134" t="s">
        <v>598</v>
      </c>
      <c r="D257" s="192">
        <v>2498.14</v>
      </c>
      <c r="E257" s="192">
        <v>0</v>
      </c>
      <c r="F257" s="71">
        <f t="shared" si="1"/>
        <v>0</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2590</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2591</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2592</v>
      </c>
      <c r="B260" s="65" t="s">
        <v>2593</v>
      </c>
      <c r="C260" s="134" t="s">
        <v>2592</v>
      </c>
      <c r="D260" s="79">
        <f>SUM(D261:D263)</f>
        <v>0</v>
      </c>
      <c r="E260" s="79">
        <f>SUM(E261:E263)</f>
        <v>66862.53</v>
      </c>
      <c r="F260" s="71" t="str">
        <f t="shared" si="1"/>
        <v>-</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2594</v>
      </c>
      <c r="C261" s="134" t="s">
        <v>600</v>
      </c>
      <c r="D261" s="192">
        <v>0</v>
      </c>
      <c r="E261" s="192">
        <v>66862.53</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2595</v>
      </c>
      <c r="C262" s="134" t="s">
        <v>800</v>
      </c>
      <c r="D262" s="192">
        <v>0</v>
      </c>
      <c r="E262" s="192">
        <v>0</v>
      </c>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2596</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2597</v>
      </c>
      <c r="B264" s="65" t="s">
        <v>2598</v>
      </c>
      <c r="C264" s="134" t="s">
        <v>2597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2599</v>
      </c>
      <c r="B265" s="65" t="s">
        <v>2600</v>
      </c>
      <c r="C265" s="134" t="s">
        <v>2599</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2601</v>
      </c>
      <c r="B266" s="65" t="s">
        <v>2602</v>
      </c>
      <c r="C266" s="134" t="s">
        <v>2601</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2603</v>
      </c>
      <c r="B267" s="65" t="s">
        <v>2604</v>
      </c>
      <c r="C267" s="134" t="s">
        <v>2603</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2605</v>
      </c>
      <c r="B268" s="65" t="s">
        <v>2606</v>
      </c>
      <c r="C268" s="134" t="s">
        <v>2605</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2607</v>
      </c>
      <c r="B269" s="65" t="s">
        <v>2608</v>
      </c>
      <c r="C269" s="134" t="s">
        <v>2607</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2609</v>
      </c>
      <c r="B270" s="65" t="s">
        <v>2610</v>
      </c>
      <c r="C270" s="134" t="s">
        <v>2609</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2611</v>
      </c>
      <c r="B271" s="65" t="s">
        <v>2612</v>
      </c>
      <c r="C271" s="134" t="s">
        <v>2611</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2613</v>
      </c>
      <c r="B272" s="65" t="s">
        <v>2614</v>
      </c>
      <c r="C272" s="134" t="s">
        <v>2613</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2615</v>
      </c>
      <c r="B273" s="65" t="s">
        <v>2616</v>
      </c>
      <c r="C273" s="134" t="s">
        <v>2615</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2617</v>
      </c>
      <c r="C274" s="134" t="s">
        <v>602</v>
      </c>
      <c r="D274" s="79">
        <f>SUM(D275:D277)+SUM(D286:D290)</f>
        <v>17808.330000000002</v>
      </c>
      <c r="E274" s="79">
        <f>SUM(E275:E277)+SUM(E286:E290)</f>
        <v>10067.18</v>
      </c>
      <c r="F274" s="71">
        <f t="shared" si="1"/>
        <v>56.530735897189679</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2618</v>
      </c>
      <c r="B275" s="65" t="s">
        <v>2619</v>
      </c>
      <c r="C275" s="134" t="s">
        <v>2618</v>
      </c>
      <c r="D275" s="192">
        <v>0</v>
      </c>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2620</v>
      </c>
      <c r="B276" s="65" t="s">
        <v>2621</v>
      </c>
      <c r="C276" s="134" t="s">
        <v>2620</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2622</v>
      </c>
      <c r="B277" s="65" t="s">
        <v>2623</v>
      </c>
      <c r="C277" s="134" t="s">
        <v>2622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2624</v>
      </c>
      <c r="B278" s="65" t="s">
        <v>2625</v>
      </c>
      <c r="C278" s="134" t="s">
        <v>2624</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2626</v>
      </c>
      <c r="B279" s="65" t="s">
        <v>2627</v>
      </c>
      <c r="C279" s="134" t="s">
        <v>2626</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2628</v>
      </c>
      <c r="B280" s="65" t="s">
        <v>2629</v>
      </c>
      <c r="C280" s="134" t="s">
        <v>2628</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2630</v>
      </c>
      <c r="B281" s="65" t="s">
        <v>2631</v>
      </c>
      <c r="C281" s="134" t="s">
        <v>2630</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2632</v>
      </c>
      <c r="B282" s="65" t="s">
        <v>2633</v>
      </c>
      <c r="C282" s="134" t="s">
        <v>2632</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2634</v>
      </c>
      <c r="B283" s="65" t="s">
        <v>2635</v>
      </c>
      <c r="C283" s="134" t="s">
        <v>2634</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2636</v>
      </c>
      <c r="B284" s="65" t="s">
        <v>150</v>
      </c>
      <c r="C284" s="134" t="s">
        <v>2636</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2637</v>
      </c>
      <c r="B285" s="65" t="s">
        <v>2638</v>
      </c>
      <c r="C285" s="134" t="s">
        <v>2637</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2639</v>
      </c>
      <c r="B286" s="65" t="s">
        <v>2640</v>
      </c>
      <c r="C286" s="134" t="s">
        <v>2639</v>
      </c>
      <c r="D286" s="192">
        <v>0</v>
      </c>
      <c r="E286" s="192">
        <v>0</v>
      </c>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2641</v>
      </c>
      <c r="B287" s="65" t="s">
        <v>2642</v>
      </c>
      <c r="C287" s="134" t="s">
        <v>2641</v>
      </c>
      <c r="D287" s="192">
        <v>17808.330000000002</v>
      </c>
      <c r="E287" s="192">
        <v>10067.18</v>
      </c>
      <c r="F287" s="71">
        <f t="shared" si="39"/>
        <v>56.530735897189679</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2643</v>
      </c>
      <c r="B288" s="65" t="s">
        <v>2644</v>
      </c>
      <c r="C288" s="134" t="s">
        <v>2643</v>
      </c>
      <c r="D288" s="192">
        <v>0</v>
      </c>
      <c r="E288" s="192">
        <v>0</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2645</v>
      </c>
      <c r="B289" s="65" t="s">
        <v>2646</v>
      </c>
      <c r="C289" s="134" t="s">
        <v>2645</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2647</v>
      </c>
      <c r="B290" s="65" t="s">
        <v>2648</v>
      </c>
      <c r="C290" s="134" t="s">
        <v>2647</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2649</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2650</v>
      </c>
      <c r="B292" s="65" t="s">
        <v>2651</v>
      </c>
      <c r="C292" s="134" t="s">
        <v>2650</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2652</v>
      </c>
      <c r="B293" s="65" t="s">
        <v>2653</v>
      </c>
      <c r="C293" s="134" t="s">
        <v>2652</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2654</v>
      </c>
      <c r="B294" s="65" t="s">
        <v>2655</v>
      </c>
      <c r="C294" s="134" t="s">
        <v>2654</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2656</v>
      </c>
      <c r="B295" s="65" t="s">
        <v>2657</v>
      </c>
      <c r="C295" s="134" t="s">
        <v>2656</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2660</v>
      </c>
      <c r="B297" s="65" t="s">
        <v>2661</v>
      </c>
      <c r="C297" s="134" t="s">
        <v>2660</v>
      </c>
      <c r="D297" s="79">
        <f t="shared" ref="D297:E297" si="42">D298</f>
        <v>124144.54</v>
      </c>
      <c r="E297" s="79">
        <f t="shared" si="42"/>
        <v>124144.54</v>
      </c>
      <c r="F297" s="71">
        <f t="shared" si="1"/>
        <v>100</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2662</v>
      </c>
      <c r="B298" s="74" t="s">
        <v>2663</v>
      </c>
      <c r="C298" s="134" t="s">
        <v>2662</v>
      </c>
      <c r="D298" s="193">
        <v>124144.54</v>
      </c>
      <c r="E298" s="193">
        <v>124144.54</v>
      </c>
      <c r="F298" s="75">
        <f t="shared" si="1"/>
        <v>100</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2665</v>
      </c>
      <c r="C300" s="134" t="s">
        <v>2666</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2664</v>
      </c>
      <c r="B301" s="65" t="s">
        <v>2667</v>
      </c>
      <c r="C301" s="134" t="s">
        <v>2668</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2670</v>
      </c>
      <c r="C302" s="134" t="s">
        <v>2671</v>
      </c>
      <c r="D302" s="192">
        <v>0</v>
      </c>
      <c r="E302" s="192">
        <v>10067.18</v>
      </c>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2672</v>
      </c>
      <c r="C303" s="134" t="s">
        <v>2673</v>
      </c>
      <c r="D303" s="192">
        <v>17808.330000000002</v>
      </c>
      <c r="E303" s="192">
        <v>405.05</v>
      </c>
      <c r="F303" s="71">
        <f t="shared" si="43"/>
        <v>2.2744973840893556</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2669</v>
      </c>
      <c r="B304" s="65" t="s">
        <v>2674</v>
      </c>
      <c r="C304" s="134" t="s">
        <v>2675</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2677</v>
      </c>
      <c r="C305" s="134" t="s">
        <v>2678</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2676</v>
      </c>
      <c r="B306" s="65" t="s">
        <v>2679</v>
      </c>
      <c r="C306" s="134" t="s">
        <v>2680</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2676</v>
      </c>
      <c r="B307" s="65" t="s">
        <v>2681</v>
      </c>
      <c r="C307" s="134" t="s">
        <v>2682</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2683</v>
      </c>
      <c r="B308" s="65" t="s">
        <v>2684</v>
      </c>
      <c r="C308" s="134" t="s">
        <v>2683</v>
      </c>
      <c r="D308" s="192">
        <v>0</v>
      </c>
      <c r="E308" s="192"/>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2685</v>
      </c>
      <c r="B309" s="65" t="s">
        <v>2686</v>
      </c>
      <c r="C309" s="134" t="s">
        <v>2685</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2687</v>
      </c>
      <c r="B310" s="65" t="s">
        <v>2688</v>
      </c>
      <c r="C310" s="134" t="s">
        <v>2687</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2689</v>
      </c>
      <c r="B311" s="65" t="s">
        <v>2690</v>
      </c>
      <c r="C311" s="134" t="s">
        <v>2689</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2691</v>
      </c>
      <c r="B312" s="65" t="s">
        <v>2692</v>
      </c>
      <c r="C312" s="134" t="s">
        <v>2691</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2693</v>
      </c>
      <c r="B313" s="65" t="s">
        <v>2694</v>
      </c>
      <c r="C313" s="134" t="s">
        <v>2693</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2695</v>
      </c>
      <c r="B314" s="65" t="s">
        <v>2696</v>
      </c>
      <c r="C314" s="134" t="s">
        <v>2695</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2697</v>
      </c>
      <c r="B315" s="65" t="s">
        <v>2698</v>
      </c>
      <c r="C315" s="134" t="s">
        <v>2697</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2699</v>
      </c>
      <c r="B316" s="65" t="s">
        <v>2700</v>
      </c>
      <c r="C316" s="134" t="s">
        <v>2699</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2701</v>
      </c>
      <c r="B317" s="65" t="s">
        <v>2702</v>
      </c>
      <c r="C317" s="134" t="s">
        <v>2701</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2703</v>
      </c>
      <c r="B318" s="65" t="s">
        <v>2704</v>
      </c>
      <c r="C318" s="134" t="s">
        <v>2703</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2705</v>
      </c>
      <c r="B319" s="65" t="s">
        <v>2706</v>
      </c>
      <c r="C319" s="134" t="s">
        <v>2705</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2707</v>
      </c>
      <c r="B320" s="65" t="s">
        <v>2708</v>
      </c>
      <c r="C320" s="134" t="s">
        <v>2707</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2709</v>
      </c>
      <c r="B321" s="65" t="s">
        <v>2710</v>
      </c>
      <c r="C321" s="134" t="s">
        <v>2709</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2711</v>
      </c>
      <c r="B322" s="65" t="s">
        <v>2712</v>
      </c>
      <c r="C322" s="134" t="s">
        <v>2711</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2713</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2714</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2715</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2716</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2717</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2718</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2719</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2720</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2721</v>
      </c>
      <c r="B331" s="65" t="s">
        <v>2722</v>
      </c>
      <c r="C331" s="134" t="s">
        <v>2721</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2723</v>
      </c>
      <c r="B332" s="65" t="s">
        <v>2724</v>
      </c>
      <c r="C332" s="134" t="s">
        <v>2723</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2725</v>
      </c>
      <c r="B333" s="65" t="s">
        <v>2726</v>
      </c>
      <c r="C333" s="134" t="s">
        <v>2725</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2727</v>
      </c>
      <c r="B334" s="65" t="s">
        <v>2728</v>
      </c>
      <c r="C334" s="134" t="s">
        <v>2727</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2729</v>
      </c>
      <c r="B335" s="65" t="s">
        <v>2730</v>
      </c>
      <c r="C335" s="134" t="s">
        <v>2729</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2732</v>
      </c>
      <c r="C336" s="134" t="s">
        <v>2733</v>
      </c>
      <c r="D336" s="192">
        <v>0</v>
      </c>
      <c r="E336" s="192">
        <v>174.97</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2731</v>
      </c>
      <c r="B337" s="65" t="s">
        <v>2734</v>
      </c>
      <c r="C337" s="134" t="s">
        <v>2735</v>
      </c>
      <c r="D337" s="192">
        <v>4401.0600000000004</v>
      </c>
      <c r="E337" s="192">
        <v>67092.61</v>
      </c>
      <c r="F337" s="71">
        <f t="shared" si="43"/>
        <v>1524.4647880283385</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2737</v>
      </c>
      <c r="C338" s="134" t="s">
        <v>2738</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2736</v>
      </c>
      <c r="B339" s="65" t="s">
        <v>2739</v>
      </c>
      <c r="C339" s="134" t="s">
        <v>2740</v>
      </c>
      <c r="D339" s="192">
        <v>0</v>
      </c>
      <c r="E339" s="192"/>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2742</v>
      </c>
      <c r="C340" s="134" t="s">
        <v>2743</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2741</v>
      </c>
      <c r="B341" s="65" t="s">
        <v>2744</v>
      </c>
      <c r="C341" s="134" t="s">
        <v>2745</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2747</v>
      </c>
      <c r="C342" s="134" t="s">
        <v>2748</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2746</v>
      </c>
      <c r="B343" s="65" t="s">
        <v>2749</v>
      </c>
      <c r="C343" s="134" t="s">
        <v>2750</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2751</v>
      </c>
      <c r="C344" s="134" t="s">
        <v>2752</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2753</v>
      </c>
      <c r="B345" s="182" t="s">
        <v>2754</v>
      </c>
      <c r="C345" s="134" t="s">
        <v>2753</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2755</v>
      </c>
      <c r="C346" s="134" t="s">
        <v>2756</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2757</v>
      </c>
      <c r="C347" s="134" t="s">
        <v>2758</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2759</v>
      </c>
      <c r="C349" s="134" t="s">
        <v>2760</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2761</v>
      </c>
      <c r="C350" s="134" t="s">
        <v>2762</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2763</v>
      </c>
      <c r="B351" s="182" t="s">
        <v>2764</v>
      </c>
      <c r="C351" s="134" t="s">
        <v>2763</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2765</v>
      </c>
      <c r="C352" s="134" t="s">
        <v>2766</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2767</v>
      </c>
      <c r="C353" s="134" t="s">
        <v>2768</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2769</v>
      </c>
      <c r="C357" s="134" t="s">
        <v>2770</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2771</v>
      </c>
      <c r="C358" s="134" t="s">
        <v>2772</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2773</v>
      </c>
      <c r="C360" s="134" t="s">
        <v>2774</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2775</v>
      </c>
      <c r="C362" s="134" t="s">
        <v>2776</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2777</v>
      </c>
      <c r="C363" s="134" t="s">
        <v>2778</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2779</v>
      </c>
      <c r="C364" s="134" t="s">
        <v>2780</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2781</v>
      </c>
      <c r="B365" s="182" t="s">
        <v>2782</v>
      </c>
      <c r="C365" s="134" t="s">
        <v>2781</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2783</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2784</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2785</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2786</v>
      </c>
      <c r="B369" s="182" t="s">
        <v>2787</v>
      </c>
      <c r="C369" s="134" t="s">
        <v>2786</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2788</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2789</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2790</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2791</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2792</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2793</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2794</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2795</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2796</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2797</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2798</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2799</v>
      </c>
      <c r="B381" s="65" t="s">
        <v>2800</v>
      </c>
      <c r="C381" s="134" t="s">
        <v>2799</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2803</v>
      </c>
      <c r="B383" s="65" t="s">
        <v>2804</v>
      </c>
      <c r="C383" s="134" t="s">
        <v>2803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2805</v>
      </c>
      <c r="B384" s="65" t="s">
        <v>2806</v>
      </c>
      <c r="C384" s="134" t="s">
        <v>2805</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2807</v>
      </c>
      <c r="B385" s="65" t="s">
        <v>2808</v>
      </c>
      <c r="C385" s="134" t="s">
        <v>2807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2811</v>
      </c>
      <c r="B387" s="182" t="s">
        <v>2812</v>
      </c>
      <c r="C387" s="134" t="s">
        <v>2811</v>
      </c>
      <c r="D387" s="192">
        <v>124144.54</v>
      </c>
      <c r="E387" s="192">
        <v>124144.54</v>
      </c>
      <c r="F387" s="71">
        <f t="shared" si="44"/>
        <v>100</v>
      </c>
      <c r="G387" s="66"/>
      <c r="H387" s="66"/>
      <c r="I387" s="66"/>
      <c r="J387" s="66"/>
      <c r="K387" s="66"/>
      <c r="L387" s="66"/>
      <c r="M387" s="66"/>
      <c r="N387" s="66"/>
      <c r="O387" s="66"/>
      <c r="P387" s="66"/>
      <c r="Q387" s="66"/>
      <c r="R387" s="66"/>
      <c r="S387" s="66"/>
      <c r="T387" s="66"/>
      <c r="U387" s="66"/>
      <c r="V387" s="66"/>
      <c r="W387" s="66"/>
    </row>
    <row r="388" spans="1:23" ht="12" x14ac:dyDescent="0.2">
      <c r="A388" s="70" t="s">
        <v>2813</v>
      </c>
      <c r="B388" s="182" t="s">
        <v>2814</v>
      </c>
      <c r="C388" s="134" t="s">
        <v>2813</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2815</v>
      </c>
      <c r="B389" s="182" t="s">
        <v>2816</v>
      </c>
      <c r="C389" s="134" t="s">
        <v>2815</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2817</v>
      </c>
      <c r="B390" s="182" t="s">
        <v>2818</v>
      </c>
      <c r="C390" s="134" t="s">
        <v>2817</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2819</v>
      </c>
      <c r="B391" s="286" t="s">
        <v>2820</v>
      </c>
      <c r="C391" s="287" t="s">
        <v>2819</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2821</v>
      </c>
      <c r="B392" s="286" t="s">
        <v>2822</v>
      </c>
      <c r="C392" s="287" t="s">
        <v>2821</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2823</v>
      </c>
      <c r="B393" s="286" t="s">
        <v>2824</v>
      </c>
      <c r="C393" s="287" t="s">
        <v>2823</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2825</v>
      </c>
      <c r="B394" s="286" t="s">
        <v>2826</v>
      </c>
      <c r="C394" s="287" t="s">
        <v>2825</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2827</v>
      </c>
      <c r="B395" s="286" t="s">
        <v>2828</v>
      </c>
      <c r="C395" s="287" t="s">
        <v>2827</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2829</v>
      </c>
      <c r="B396" s="286" t="s">
        <v>2830</v>
      </c>
      <c r="C396" s="287" t="s">
        <v>2829</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2831</v>
      </c>
      <c r="B397" s="86" t="s">
        <v>2832</v>
      </c>
      <c r="C397" s="255" t="s">
        <v>2831</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7" right="0.7"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993"/>
  <sheetViews>
    <sheetView showGridLines="0" topLeftCell="A100" workbookViewId="0">
      <selection activeCell="E117" sqref="E117"/>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2833</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2835</v>
      </c>
      <c r="C5" s="138" t="s">
        <v>2136</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2138</v>
      </c>
      <c r="B6" s="183" t="s">
        <v>2836</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2866</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2877</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2890</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2891</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2896</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2965</v>
      </c>
      <c r="C74" s="139" t="s">
        <v>2207</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2966</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2967</v>
      </c>
      <c r="C76" s="139" t="s">
        <v>2211</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2968</v>
      </c>
      <c r="C77" s="139" t="s">
        <v>2213</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2969</v>
      </c>
      <c r="C78" s="139" t="s">
        <v>2215</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2970</v>
      </c>
      <c r="C79" s="139" t="s">
        <v>2217</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2971</v>
      </c>
      <c r="C80" s="139" t="s">
        <v>2219</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2972</v>
      </c>
      <c r="C81" s="139" t="s">
        <v>2221</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2973</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2974</v>
      </c>
      <c r="C83" s="139" t="s">
        <v>2225</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2975</v>
      </c>
      <c r="C84" s="139" t="s">
        <v>2227</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2976</v>
      </c>
      <c r="C85" s="139" t="s">
        <v>2229</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2977</v>
      </c>
      <c r="C86" s="139" t="s">
        <v>2231</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2978</v>
      </c>
      <c r="C87" s="139" t="s">
        <v>2233</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662512.15</v>
      </c>
      <c r="E114" s="60">
        <f t="shared" si="22"/>
        <v>888451.77</v>
      </c>
      <c r="F114" s="45">
        <f t="shared" si="1"/>
        <v>134.10346814016921</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662512.15</v>
      </c>
      <c r="E115" s="60">
        <f t="shared" si="23"/>
        <v>888451.77</v>
      </c>
      <c r="F115" s="45">
        <f t="shared" si="1"/>
        <v>134.10346814016921</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v>662512.15</v>
      </c>
      <c r="E116" s="194">
        <v>888451.77</v>
      </c>
      <c r="F116" s="45">
        <f t="shared" si="1"/>
        <v>134.10346814016921</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662512.15</v>
      </c>
      <c r="E141" s="81">
        <f t="shared" si="28"/>
        <v>888451.77</v>
      </c>
      <c r="F141" s="61">
        <f t="shared" si="1"/>
        <v>134.10346814016921</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7" right="0.7" top="0.75" bottom="0.75" header="0.3" footer="0.3"/>
  <pageSetup paperSize="9" scale="71" fitToHeight="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22" workbookViewId="0">
      <selection activeCell="E30" sqref="E30"/>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3085</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31516.44</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v>0</v>
      </c>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31516.44</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31516.44</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v>31516.44</v>
      </c>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3"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3155</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0</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67267.58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67267.58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62097.43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5170.1499999999996</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0</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0</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0</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67267.58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67267.58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67267.58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29"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3155</v>
      </c>
      <c r="B1" s="382"/>
      <c r="C1" s="382"/>
      <c r="D1" s="382"/>
      <c r="E1" s="51" t="s">
        <v>3302</v>
      </c>
      <c r="F1" s="51"/>
      <c r="G1" s="51"/>
      <c r="H1" s="51"/>
      <c r="I1" s="51"/>
      <c r="J1" s="51"/>
      <c r="K1" s="51"/>
      <c r="L1" s="51"/>
      <c r="M1" s="51"/>
      <c r="N1" s="51"/>
      <c r="O1" s="51"/>
      <c r="P1" s="51"/>
    </row>
    <row r="2" spans="1:17" ht="37.5" customHeight="1" x14ac:dyDescent="0.2">
      <c r="A2" s="384" t="s">
        <v>3303</v>
      </c>
      <c r="B2" s="382"/>
      <c r="C2" s="382"/>
      <c r="D2" s="382"/>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E4+E14+E23+E298+E342+E345+E347</f>
        <v>0</v>
      </c>
      <c r="F3" s="96">
        <f>F4+F14+F23+F298+F342+F345+F347</f>
        <v>3</v>
      </c>
      <c r="G3" s="96">
        <f>IF(RefStr!C13&lt;&gt;"",INT(VALUE(MID(RefStr!C13,1,4))),0)</f>
        <v>2025</v>
      </c>
      <c r="H3" s="100">
        <f>IF(RefStr!C13&lt;&gt;"",INT(VALUE(MID(RefStr!C13,6,2))),0)</f>
        <v>12</v>
      </c>
      <c r="I3" s="101">
        <f>RefStr!C10*1</f>
        <v>21</v>
      </c>
      <c r="J3" s="102" t="str">
        <f>RefStr!H7</f>
        <v>DA</v>
      </c>
      <c r="K3" s="100" t="str">
        <f>RefStr!H9</f>
        <v>DA</v>
      </c>
      <c r="L3" s="100" t="str">
        <f>RefStr!H10</f>
        <v>DA</v>
      </c>
      <c r="M3" s="100" t="str">
        <f>RefStr!H8</f>
        <v>DA</v>
      </c>
      <c r="N3" s="100" t="str">
        <f>RefStr!H11</f>
        <v>DA</v>
      </c>
      <c r="O3" s="103">
        <f>RefStr!C6</f>
        <v>51923</v>
      </c>
      <c r="P3" s="51"/>
    </row>
    <row r="4" spans="1:17" ht="19.5" customHeight="1" x14ac:dyDescent="0.2">
      <c r="A4" s="388" t="s">
        <v>3314</v>
      </c>
      <c r="B4" s="389"/>
      <c r="C4" s="390"/>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3327</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3336</v>
      </c>
      <c r="B23" s="386"/>
      <c r="C23" s="387"/>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0</v>
      </c>
      <c r="M235" s="51">
        <f>IF(AND('PR-RAS'!E111&gt;0,'PR-RAS'!E722=0),1,0)</f>
        <v>1</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3655</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3656</v>
      </c>
    </row>
    <row r="1480" spans="10:12" ht="15.75" customHeight="1" x14ac:dyDescent="0.2"/>
    <row r="1481" spans="10:12" ht="15" customHeight="1" x14ac:dyDescent="0.2">
      <c r="K1481" s="40">
        <f>IF(ABS(OBVEZE!D44-OBVEZE!D45-OBVEZE!D104)&gt;0,1,0)</f>
        <v>0</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Nicole Velic</cp:lastModifiedBy>
  <cp:lastPrinted>2026-01-29T13:24:26Z</cp:lastPrinted>
  <dcterms:created xsi:type="dcterms:W3CDTF">2022-04-01T05:14:30Z</dcterms:created>
  <dcterms:modified xsi:type="dcterms:W3CDTF">2026-01-29T13:24:51Z</dcterms:modified>
</cp:coreProperties>
</file>